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upoabn-my.sharepoint.com/personal/ldelgado_grupoabn_com/Documents/Tarifas ABN 2026/TARIFAS ABN MAYO/ESPAÑOL/PRESIÓN/"/>
    </mc:Choice>
  </mc:AlternateContent>
  <xr:revisionPtr revIDLastSave="14" documentId="13_ncr:1_{33B314DA-2DC9-44AC-AD8A-B5025E6986E3}" xr6:coauthVersionLast="47" xr6:coauthVersionMax="47" xr10:uidLastSave="{B96B2721-9C59-4F91-8D22-B23A68A3975D}"/>
  <bookViews>
    <workbookView xWindow="-120" yWindow="-120" windowWidth="29040" windowHeight="15840" xr2:uid="{00000000-000D-0000-FFFF-FFFF00000000}"/>
  </bookViews>
  <sheets>
    <sheet name="Tarifa CT VERDE mayo 2026" sheetId="1" r:id="rId1"/>
  </sheets>
  <definedNames>
    <definedName name="_xlnm._FilterDatabase" localSheetId="0" hidden="1">'Tarifa CT VERDE mayo 2026'!$I$16:$M$767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9" i="1" l="1"/>
  <c r="AA103" i="1"/>
  <c r="Z103" i="1"/>
  <c r="Y103" i="1"/>
  <c r="AA102" i="1"/>
  <c r="Z102" i="1"/>
  <c r="Y102" i="1"/>
  <c r="AA353" i="1" l="1"/>
  <c r="AA352" i="1"/>
  <c r="AA351" i="1"/>
  <c r="AA350" i="1"/>
  <c r="AA349" i="1"/>
  <c r="AA348" i="1"/>
  <c r="AA347" i="1"/>
  <c r="AA346" i="1"/>
  <c r="AA345" i="1"/>
  <c r="AA344" i="1"/>
  <c r="Z353" i="1"/>
  <c r="Z352" i="1"/>
  <c r="Z351" i="1"/>
  <c r="Z350" i="1"/>
  <c r="Z349" i="1"/>
  <c r="Z348" i="1"/>
  <c r="Z347" i="1"/>
  <c r="Z346" i="1"/>
  <c r="Z345" i="1"/>
  <c r="Z344" i="1"/>
  <c r="Y353" i="1"/>
  <c r="Y352" i="1"/>
  <c r="Y351" i="1"/>
  <c r="Y350" i="1"/>
  <c r="Y349" i="1"/>
  <c r="Y348" i="1"/>
  <c r="Y347" i="1"/>
  <c r="Y346" i="1"/>
  <c r="Y345" i="1"/>
  <c r="Y344" i="1"/>
  <c r="AA78" i="1" l="1"/>
  <c r="Z78" i="1"/>
  <c r="Y78" i="1"/>
  <c r="AA187" i="1"/>
  <c r="Z187" i="1"/>
  <c r="Y187" i="1"/>
  <c r="AA240" i="1"/>
  <c r="Z240" i="1"/>
  <c r="Y240" i="1"/>
  <c r="AA292" i="1"/>
  <c r="Z292" i="1"/>
  <c r="Y292" i="1"/>
  <c r="AA545" i="1"/>
  <c r="Z545" i="1"/>
  <c r="Y545" i="1"/>
  <c r="AA749" i="1"/>
  <c r="Z749" i="1"/>
  <c r="Y749" i="1"/>
  <c r="AA581" i="1"/>
  <c r="Z581" i="1"/>
  <c r="Y581" i="1"/>
  <c r="AA580" i="1"/>
  <c r="Z580" i="1"/>
  <c r="Y580" i="1"/>
  <c r="AA579" i="1"/>
  <c r="Z579" i="1"/>
  <c r="Y579" i="1"/>
  <c r="AA578" i="1"/>
  <c r="Z578" i="1"/>
  <c r="Y578" i="1"/>
  <c r="AA708" i="1"/>
  <c r="Z708" i="1"/>
  <c r="Y708" i="1"/>
  <c r="AA707" i="1"/>
  <c r="Z707" i="1"/>
  <c r="Y707" i="1"/>
  <c r="AA695" i="1"/>
  <c r="Z695" i="1"/>
  <c r="Y695" i="1"/>
  <c r="AA694" i="1"/>
  <c r="Z694" i="1"/>
  <c r="Y694" i="1"/>
  <c r="AA693" i="1"/>
  <c r="Z693" i="1"/>
  <c r="Y693" i="1"/>
  <c r="Z586" i="1"/>
  <c r="Y586" i="1"/>
  <c r="Y297" i="1"/>
  <c r="Z297" i="1"/>
  <c r="AA297" i="1"/>
  <c r="Y298" i="1"/>
  <c r="Z298" i="1"/>
  <c r="AA298" i="1"/>
  <c r="Y299" i="1"/>
  <c r="Z299" i="1"/>
  <c r="AA299" i="1"/>
  <c r="Y300" i="1"/>
  <c r="Z300" i="1"/>
  <c r="AA300" i="1"/>
  <c r="Y301" i="1"/>
  <c r="Z301" i="1"/>
  <c r="AA301" i="1"/>
  <c r="AA296" i="1"/>
  <c r="Z296" i="1"/>
  <c r="Y296" i="1"/>
  <c r="AA256" i="1"/>
  <c r="Z256" i="1"/>
  <c r="Y256" i="1"/>
  <c r="AA255" i="1"/>
  <c r="Z255" i="1"/>
  <c r="Y255" i="1"/>
  <c r="AA254" i="1"/>
  <c r="Z254" i="1"/>
  <c r="Y254" i="1"/>
  <c r="AA253" i="1"/>
  <c r="Z253" i="1"/>
  <c r="Y253" i="1"/>
  <c r="AA252" i="1"/>
  <c r="Z252" i="1"/>
  <c r="Y252" i="1"/>
  <c r="AA251" i="1"/>
  <c r="Z251" i="1"/>
  <c r="Y251" i="1"/>
  <c r="Y199" i="1"/>
  <c r="Z199" i="1"/>
  <c r="AA199" i="1"/>
  <c r="Y200" i="1"/>
  <c r="Z200" i="1"/>
  <c r="AA200" i="1"/>
  <c r="Y201" i="1"/>
  <c r="Z201" i="1"/>
  <c r="AA201" i="1"/>
  <c r="Y202" i="1"/>
  <c r="Z202" i="1"/>
  <c r="AA202" i="1"/>
  <c r="Y203" i="1"/>
  <c r="Z203" i="1"/>
  <c r="AA203" i="1"/>
  <c r="AA198" i="1"/>
  <c r="Z198" i="1"/>
  <c r="Y198" i="1"/>
  <c r="AA549" i="1" l="1"/>
  <c r="Z549" i="1"/>
  <c r="Y549" i="1"/>
  <c r="Y491" i="1"/>
  <c r="Z491" i="1"/>
  <c r="AA491" i="1"/>
  <c r="Y492" i="1"/>
  <c r="Z492" i="1"/>
  <c r="AA492" i="1"/>
  <c r="AA490" i="1"/>
  <c r="Z490" i="1"/>
  <c r="Y4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carlos sanchez de oyagüe</author>
  </authors>
  <commentList>
    <comment ref="J10" authorId="0" shapeId="0" xr:uid="{CF96A882-8016-4285-92D9-A8DC3E0A798C}">
      <text>
        <r>
          <rPr>
            <b/>
            <sz val="9"/>
            <color indexed="81"/>
            <rFont val="Tahoma"/>
            <family val="2"/>
          </rPr>
          <t xml:space="preserve">Altura palé_ +/- 1.200mm
</t>
        </r>
      </text>
    </comment>
    <comment ref="K10" authorId="0" shapeId="0" xr:uid="{92CB3DF2-E8BC-40D2-8DFE-99F4CF76F57E}">
      <text>
        <r>
          <rPr>
            <b/>
            <sz val="9"/>
            <color indexed="81"/>
            <rFont val="Tahoma"/>
            <family val="2"/>
          </rPr>
          <t>Altura palé_ +/- 1.200mm</t>
        </r>
      </text>
    </comment>
    <comment ref="I11" authorId="0" shapeId="0" xr:uid="{B9106A1F-B43A-47A8-97E0-30E06A0B772B}">
      <text>
        <r>
          <rPr>
            <b/>
            <sz val="9"/>
            <color indexed="81"/>
            <rFont val="Tahoma"/>
            <family val="2"/>
          </rPr>
          <t>MEDIDAS CAJA: 39X25X25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=0,024
UNIDADES PALET:36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388987AB-8BCC-488C-84DC-D8C1B3131C42}">
      <text>
        <r>
          <rPr>
            <b/>
            <sz val="9"/>
            <color indexed="81"/>
            <rFont val="Tahoma"/>
            <family val="2"/>
          </rPr>
          <t>MEDIDAS CAJA: 59X40X34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=0,08
UNIDADES PALET:12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7C33DA1-6CA5-4241-9B64-B84BBF5974C6}">
      <text>
        <r>
          <rPr>
            <b/>
            <sz val="9"/>
            <color indexed="81"/>
            <rFont val="Tahoma"/>
            <family val="2"/>
          </rPr>
          <t>MEDIDAS CAJA:  59X40X53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=0,125
UNIDADES PALET:8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<sst xmlns="http://schemas.openxmlformats.org/spreadsheetml/2006/main" count="5775" uniqueCount="2109">
  <si>
    <t xml:space="preserve"> INTERPRETACIÓN DE LA BASE DE DATOS</t>
  </si>
  <si>
    <t>STOCK</t>
  </si>
  <si>
    <t>INFORMACIÓN SOBRE TIPOS DE EMBALAJE</t>
  </si>
  <si>
    <t>DATOS DIMENSIONALES</t>
  </si>
  <si>
    <t>DATOS AMBIENTALES</t>
  </si>
  <si>
    <t>En stock</t>
  </si>
  <si>
    <t>Pinchando sobre las casilla se obtiene información de cubicaje</t>
  </si>
  <si>
    <t>D</t>
  </si>
  <si>
    <t>diámetro nominal</t>
  </si>
  <si>
    <t>Bajo pedido</t>
  </si>
  <si>
    <t>Palé tubería: PT</t>
  </si>
  <si>
    <t>Palé europeo: PE</t>
  </si>
  <si>
    <t>Palé americano: PA</t>
  </si>
  <si>
    <t>DN</t>
  </si>
  <si>
    <t>Hasta fin de existencias</t>
  </si>
  <si>
    <t>Caja: C2</t>
  </si>
  <si>
    <t>L</t>
  </si>
  <si>
    <t>largo</t>
  </si>
  <si>
    <t>e</t>
  </si>
  <si>
    <t>espesor</t>
  </si>
  <si>
    <t>Caja: C9</t>
  </si>
  <si>
    <t>Caja: C12</t>
  </si>
  <si>
    <t>Código ABN</t>
  </si>
  <si>
    <t>Código EAN</t>
  </si>
  <si>
    <t>Tipo fabricación</t>
  </si>
  <si>
    <t>Descripción</t>
  </si>
  <si>
    <t>Familia</t>
  </si>
  <si>
    <t>PVP € / metro</t>
  </si>
  <si>
    <t>PESO                         kg/m</t>
  </si>
  <si>
    <t xml:space="preserve"> UNIDADES SUBEMBALAJE metros/bolsa</t>
  </si>
  <si>
    <t>TIPO DE EMBALAJE</t>
  </si>
  <si>
    <t>UDS. PALÉ COMPLETO (metro)</t>
  </si>
  <si>
    <t>DN
(mm)</t>
  </si>
  <si>
    <t>L
(mm)</t>
  </si>
  <si>
    <t xml:space="preserve">Energía (MJ)        </t>
  </si>
  <si>
    <t>CO2 (kg)</t>
  </si>
  <si>
    <t>Agua (l)</t>
  </si>
  <si>
    <t xml:space="preserve">Compro-miso con ROHs        </t>
  </si>
  <si>
    <t>Uso alimen-tario</t>
  </si>
  <si>
    <t>Fin de vida útil</t>
  </si>
  <si>
    <t>DV0CTF3202000</t>
  </si>
  <si>
    <t>8433375009699</t>
  </si>
  <si>
    <t>SIN COPA</t>
  </si>
  <si>
    <t>TUBO ABN INSTAL CT FASER RD VERDE S-3,2 20x2,8mm. (L=4m)</t>
  </si>
  <si>
    <t>211.1</t>
  </si>
  <si>
    <t>PT</t>
  </si>
  <si>
    <t>DV0CTF3202500</t>
  </si>
  <si>
    <t>8433375009705</t>
  </si>
  <si>
    <t>TUBO ABN INSTAL CT FASER RD VERDE S-3,2 25x3,5mm.(L=4m)</t>
  </si>
  <si>
    <t>DV0CTF3203200</t>
  </si>
  <si>
    <t>8433375009712</t>
  </si>
  <si>
    <t>TUBO ABN INSTAL CT FASER RD VERDE S-3,2 32x4,4mm.(L=4m)</t>
  </si>
  <si>
    <t>DV0CTF5004000</t>
  </si>
  <si>
    <t>8433375009729</t>
  </si>
  <si>
    <t>TUBO ABN INSTAL CT FASER RD VERDE S-5 40x3,7mm.(L=4m)</t>
  </si>
  <si>
    <t>-</t>
  </si>
  <si>
    <t>DV0CTF5005000</t>
  </si>
  <si>
    <t>8433375009743</t>
  </si>
  <si>
    <t>TUBO ABN INSTAL CT FASER RD VERDE S-5 50x4,6mm.(L=4m)</t>
  </si>
  <si>
    <t>DV0CTF5006300</t>
  </si>
  <si>
    <t>8433375009767</t>
  </si>
  <si>
    <t>TUBO ABN INSTAL CT FASER RD VERDE S-5 63x5,8mm (L=4m)</t>
  </si>
  <si>
    <t>Reciclar</t>
  </si>
  <si>
    <t>DV0CTF5007500</t>
  </si>
  <si>
    <t>8433375009781</t>
  </si>
  <si>
    <t>TUBO ABN INSTAL CT FASER RD VERDE S-5 75x6,8mm (L=4m)</t>
  </si>
  <si>
    <t>DV0CTF5009000</t>
  </si>
  <si>
    <t>8433375009804</t>
  </si>
  <si>
    <t>TUBO ABN INSTAL CT FASER RD VERDE S-5 90x8,2mm (L=4m)</t>
  </si>
  <si>
    <t>DV0CTF5011000</t>
  </si>
  <si>
    <t>8433375009828</t>
  </si>
  <si>
    <t>TUBO ABN INSTAL CT FASER RD VERDE S-5 110x10mm (L=4m)</t>
  </si>
  <si>
    <t>DV0CTF5012500</t>
  </si>
  <si>
    <t>8433375009842</t>
  </si>
  <si>
    <t>TUBO ABN INSTAL CT FASER RD VERDE S-5 125x11,4mm (L=5,8m)</t>
  </si>
  <si>
    <t>DV0CTF5016000</t>
  </si>
  <si>
    <t>8433375009866</t>
  </si>
  <si>
    <t>TUBO ABN INSTAL CT FASER RD VERDE S-5 160x14,6mm (L=5,8m)</t>
  </si>
  <si>
    <t>DV0CTF5020000</t>
  </si>
  <si>
    <t>TUBO ABN INSTAL CT FASER RD VERDE S-5 200x18,2mm (L=5,8m)</t>
  </si>
  <si>
    <t>DV0CTF5025000</t>
  </si>
  <si>
    <t>TUBO ABN INSTAL CT FASER RD VERDE S-5 250x22,7mm (L=5,8m)</t>
  </si>
  <si>
    <t>DV0CTF5031500</t>
  </si>
  <si>
    <t>TUBO ABN INSTAL CT FASER RD VERDE S-5 315x28,6mm (L=5,8m)</t>
  </si>
  <si>
    <t>DV0CTF5035500</t>
  </si>
  <si>
    <t>TUBO ABN INSTAL CT FASER RD VERDE S-5 355x32,2mm (L=5,8m)</t>
  </si>
  <si>
    <t>DV0CTF5040000</t>
  </si>
  <si>
    <t>TUBO ABN INSTAL CT FASER RD VERDE S-5 400x36,3mm (L=5,8m)</t>
  </si>
  <si>
    <t>DV0CTF5045000</t>
  </si>
  <si>
    <t>8433375054279</t>
  </si>
  <si>
    <t>TUBO ABN INSTAL CT FASER RD VERDE S-5 450x40,9mm (L=5,8m)</t>
  </si>
  <si>
    <t>DV0CTF5050000</t>
  </si>
  <si>
    <t>TUBO ABN INSTAL CT FASER RD VERDE S-5 500x45,4mm (L=5,8m)</t>
  </si>
  <si>
    <t>DV0CTF8006300</t>
  </si>
  <si>
    <t>TUBO ABN INSTAL CT FASER RD VERDE S-8 63x3,8mm. (L=4m)</t>
  </si>
  <si>
    <t>DV0CTF8007500</t>
  </si>
  <si>
    <t>TUBO ABN INSTAL CT FASER RD VERDE S-8 75x4,5mm. (L=4m)</t>
  </si>
  <si>
    <t>DV0CTF8009000</t>
  </si>
  <si>
    <t>TUBO ABN INSTAL CT FASER RD VERDE S-8 90x5,4mm. (L=4m)</t>
  </si>
  <si>
    <t>DV0CTF8011000</t>
  </si>
  <si>
    <t>TUBO ABN INSTAL CT FASER RD VERDE S-8 110x6,6mm. (L=4m)</t>
  </si>
  <si>
    <t>DV0CTF8012500</t>
  </si>
  <si>
    <t>TUBO ABN INSTAL CT FASER RD VERDES-8 125x7,4mm.(L=5,80m.)</t>
  </si>
  <si>
    <t>DV0CTF8016000</t>
  </si>
  <si>
    <t>TUBO ABN INSTAL CT FASER RD VERDE S-8 160x9,5mm.(L=5,80m.)</t>
  </si>
  <si>
    <t>DV0CTF8020000</t>
  </si>
  <si>
    <t xml:space="preserve">TUBO ABN INSTAL CT FASER RD VERDE S-8 200x11,9mm.(L=5,80m.) </t>
  </si>
  <si>
    <t>DV0CTF8025000</t>
  </si>
  <si>
    <t>TUBO ABN INSTAL CT FASER RD VERDE S-8 250x14,8mm.(L=5,80m.)</t>
  </si>
  <si>
    <t>DV0CTF8031500</t>
  </si>
  <si>
    <t>TUBO ABN INSTAL CT FASER RD VERDE S-8 315x18,7mm.(L=5,80m.)</t>
  </si>
  <si>
    <t>DV0CTF8035500</t>
  </si>
  <si>
    <t>8433375054262</t>
  </si>
  <si>
    <t>TUBO ABN INSTAL CT FASER RD VERDE S-8 355x21,1mm.(L=5,80m.)</t>
  </si>
  <si>
    <t>DV0CTF8040000</t>
  </si>
  <si>
    <t>TUBO ABN INSTAL CT FASER RD VERDE S-8 400x23,7mm.(L=5,80m.)</t>
  </si>
  <si>
    <t>DV0CTF8045000</t>
  </si>
  <si>
    <t>8433375054286</t>
  </si>
  <si>
    <t>TUBO ABN INSTAL CT FASER RD VERDE S-8 450x26,7mm.(L=5,80m.)</t>
  </si>
  <si>
    <t>DV0CTF8050000</t>
  </si>
  <si>
    <t>TUBO ABN INSTAL CT FASER RD VERDE S-8 500x29,7mm.(L=5,80m.)</t>
  </si>
  <si>
    <t>PESO                         kg/ud</t>
  </si>
  <si>
    <t xml:space="preserve"> UNIDADES SUBEMBALAJE uds/bolsa</t>
  </si>
  <si>
    <t>UNIDADES DE EMBALAJE (unidad)</t>
  </si>
  <si>
    <t>UNIDADES PALÉ COMPLETO</t>
  </si>
  <si>
    <t>DV0CTFM500200</t>
  </si>
  <si>
    <t>TUBO ABN INSTAL PPR PN 20 VERDE SERIE 5 / SDR 11  DN 20</t>
  </si>
  <si>
    <t>211.11</t>
  </si>
  <si>
    <t>DV0CTFM500250</t>
  </si>
  <si>
    <t>TUBO ABN INSTAL PPR PN 20 VERDE SERIE 5 / SDR 11  DN 25</t>
  </si>
  <si>
    <t>DV0CTFM500320</t>
  </si>
  <si>
    <t>TUBO ABN INSTAL PPR PN 20 VERDE SERIE 5 / SDR 11  DN 32</t>
  </si>
  <si>
    <t>DV0CTFM500400</t>
  </si>
  <si>
    <t>TUBO ABN INSTAL PPR PN 20 VERDE SERIE 5 / SDR 11  DN 40</t>
  </si>
  <si>
    <t>DV0CTFM500500</t>
  </si>
  <si>
    <t>TUBO ABN INSTAL PPR PN 20 VERDE SERIE 5 / SDR 11  DN 50</t>
  </si>
  <si>
    <t>DV0CTFM500630</t>
  </si>
  <si>
    <t>TUBO ABN INSTAL PPR PN 20 VERDE SERIE 5 / SDR 11  DN 63</t>
  </si>
  <si>
    <t>PVP € / unidad</t>
  </si>
  <si>
    <t>DN    (mm)</t>
  </si>
  <si>
    <t>D1   (mm)</t>
  </si>
  <si>
    <t>L   (mm)</t>
  </si>
  <si>
    <t>Z   (mm)</t>
  </si>
  <si>
    <t>DR1M020000000</t>
  </si>
  <si>
    <t>8433375007688</t>
  </si>
  <si>
    <t xml:space="preserve">INYECTADO </t>
  </si>
  <si>
    <t>MANGUITO ABN//INSTAL PP-RD 20</t>
  </si>
  <si>
    <t>211.22</t>
  </si>
  <si>
    <t>C2</t>
  </si>
  <si>
    <t>28.8</t>
  </si>
  <si>
    <t>32.8</t>
  </si>
  <si>
    <t>15.0</t>
  </si>
  <si>
    <t>DR1M025000000</t>
  </si>
  <si>
    <t>8433375007695</t>
  </si>
  <si>
    <t>INYECTADO</t>
  </si>
  <si>
    <t>MANGUITO ABN//INSTAL PP-RD 25</t>
  </si>
  <si>
    <t>35.6</t>
  </si>
  <si>
    <t>36.6</t>
  </si>
  <si>
    <t>16.7</t>
  </si>
  <si>
    <t>DR1M032000000</t>
  </si>
  <si>
    <t>8433375007701</t>
  </si>
  <si>
    <t>MANGUITO ABN//INSTAL PP-RD 32</t>
  </si>
  <si>
    <t>44.8</t>
  </si>
  <si>
    <t>42.0</t>
  </si>
  <si>
    <t>20.0</t>
  </si>
  <si>
    <t>DR1M040000000</t>
  </si>
  <si>
    <t>8433375007718</t>
  </si>
  <si>
    <t>MANGUITO ABN//INSTAL PP-RD 40</t>
  </si>
  <si>
    <t>54.4</t>
  </si>
  <si>
    <t>45.8</t>
  </si>
  <si>
    <t>21.3</t>
  </si>
  <si>
    <t>DR1M050000000</t>
  </si>
  <si>
    <t>8433375007725</t>
  </si>
  <si>
    <t>MANGUITO ABN//INSTAL PP-RD 50</t>
  </si>
  <si>
    <t>67.4</t>
  </si>
  <si>
    <t>53.0</t>
  </si>
  <si>
    <t>23.0</t>
  </si>
  <si>
    <t>DR1M063000000</t>
  </si>
  <si>
    <t>8433375007732</t>
  </si>
  <si>
    <t>MANGUITO ABN//INSTAL PP-RD 63</t>
  </si>
  <si>
    <t>84.0</t>
  </si>
  <si>
    <t>63.1</t>
  </si>
  <si>
    <t>28.3</t>
  </si>
  <si>
    <t>DR1M075000000</t>
  </si>
  <si>
    <t>8433375007749</t>
  </si>
  <si>
    <t>MANGUITO ABN//INSTAL PP-RD 75</t>
  </si>
  <si>
    <t>101.0</t>
  </si>
  <si>
    <t>67.5</t>
  </si>
  <si>
    <t>28.6</t>
  </si>
  <si>
    <t>DR1M090000000</t>
  </si>
  <si>
    <t>8433375007756</t>
  </si>
  <si>
    <t>MANGUITO ABN//INSTAL PP-RD 90</t>
  </si>
  <si>
    <t>C9</t>
  </si>
  <si>
    <t>116.2</t>
  </si>
  <si>
    <t>71.8</t>
  </si>
  <si>
    <t>33.0</t>
  </si>
  <si>
    <t>DR1M110000000</t>
  </si>
  <si>
    <t>8433375007763</t>
  </si>
  <si>
    <t>MANGUITO ABN//INSTAL PP-RD 110</t>
  </si>
  <si>
    <t>142.7</t>
  </si>
  <si>
    <t>98.8</t>
  </si>
  <si>
    <t>43.4</t>
  </si>
  <si>
    <t>DR1M125000000</t>
  </si>
  <si>
    <t>8433375007770</t>
  </si>
  <si>
    <t>MANGUITO ABN//INSTAL PP-RD 125</t>
  </si>
  <si>
    <t>162.0</t>
  </si>
  <si>
    <t>89.4</t>
  </si>
  <si>
    <t>DR1M160000000</t>
  </si>
  <si>
    <t>8433375037937</t>
  </si>
  <si>
    <t>MANGUITO ABN//INSTAL PP-RD 160</t>
  </si>
  <si>
    <t xml:space="preserve"> </t>
  </si>
  <si>
    <t>DR1C020090000</t>
  </si>
  <si>
    <t>8433375007084</t>
  </si>
  <si>
    <t>CODO ABN//INSTAL PP-RD 20-90º</t>
  </si>
  <si>
    <t>DR1C025090000</t>
  </si>
  <si>
    <t>8433375007107</t>
  </si>
  <si>
    <t>CODO ABN//INSTAL PP-RD 25-90º</t>
  </si>
  <si>
    <t>29.7</t>
  </si>
  <si>
    <t>12.5</t>
  </si>
  <si>
    <t>DR1C032090000</t>
  </si>
  <si>
    <t>8433375007121</t>
  </si>
  <si>
    <t>CODO ABN//INSTAL PP-RD 32-90º</t>
  </si>
  <si>
    <t>34.1</t>
  </si>
  <si>
    <t>16.1</t>
  </si>
  <si>
    <t>DR1C040090000</t>
  </si>
  <si>
    <t>8433375007145</t>
  </si>
  <si>
    <t>CODO ABN//INSTAL PP-RD 40-90º</t>
  </si>
  <si>
    <t>40.5</t>
  </si>
  <si>
    <t>22.4</t>
  </si>
  <si>
    <t>DR1C050090000</t>
  </si>
  <si>
    <t>8433375007169</t>
  </si>
  <si>
    <t>CODO ABN//INSTAL PP-RD 50-90º</t>
  </si>
  <si>
    <t>47.5</t>
  </si>
  <si>
    <t>26.0</t>
  </si>
  <si>
    <t>DR1C063090000</t>
  </si>
  <si>
    <t>8433375007183</t>
  </si>
  <si>
    <t>CODO ABN//INSTAL PP-RD 63-90º</t>
  </si>
  <si>
    <t>60.1</t>
  </si>
  <si>
    <t>32.4</t>
  </si>
  <si>
    <t>DR1C075090000</t>
  </si>
  <si>
    <t>8433375007206</t>
  </si>
  <si>
    <t>CODO ABN//INSTAL PP-RD 75-90º</t>
  </si>
  <si>
    <t>70.9</t>
  </si>
  <si>
    <t>39.5</t>
  </si>
  <si>
    <t>DR1C090090000</t>
  </si>
  <si>
    <t>8433375007220</t>
  </si>
  <si>
    <t>CODO ABN//INSTAL PP-RD 90-90º</t>
  </si>
  <si>
    <t>DR1C110090000</t>
  </si>
  <si>
    <t>8433375007244</t>
  </si>
  <si>
    <t>CODO ABN//INSTAL PP-RD 110-90º</t>
  </si>
  <si>
    <t>103.5</t>
  </si>
  <si>
    <t>61.4</t>
  </si>
  <si>
    <t>DR1C125090000</t>
  </si>
  <si>
    <t>8433375007268</t>
  </si>
  <si>
    <t>CODO ABN//INSTAL PP-RD 125-90º</t>
  </si>
  <si>
    <t>114.5</t>
  </si>
  <si>
    <t>69.8</t>
  </si>
  <si>
    <t>DR1C160090000</t>
  </si>
  <si>
    <t>8433375009347</t>
  </si>
  <si>
    <t>CODO ABN//INSTAL PP-RD 160-90º</t>
  </si>
  <si>
    <t>C12</t>
  </si>
  <si>
    <t>DR1C020045000</t>
  </si>
  <si>
    <t>8433375007077</t>
  </si>
  <si>
    <t>CODO ABN//INSTAL PP-RD 20-45º</t>
  </si>
  <si>
    <t>20.7</t>
  </si>
  <si>
    <t>5.5</t>
  </si>
  <si>
    <t>DR1C025045000</t>
  </si>
  <si>
    <t>8433375007091</t>
  </si>
  <si>
    <t>CODO ABN//INSTAL PP-RD 25-45º</t>
  </si>
  <si>
    <t>24.0</t>
  </si>
  <si>
    <t>6.4</t>
  </si>
  <si>
    <t>DR1C032045000</t>
  </si>
  <si>
    <t>8433375007114</t>
  </si>
  <si>
    <t>CODO ABN//INSTAL PP-RD 32-45º</t>
  </si>
  <si>
    <t>28.4</t>
  </si>
  <si>
    <t>7.7</t>
  </si>
  <si>
    <t>DR1C040045000</t>
  </si>
  <si>
    <t>8433375007138</t>
  </si>
  <si>
    <t>CODO ABN//INSTAL PP-RD 40-45º</t>
  </si>
  <si>
    <t>32.0</t>
  </si>
  <si>
    <t>10.6</t>
  </si>
  <si>
    <t>DR1C050045000</t>
  </si>
  <si>
    <t>8433375007152</t>
  </si>
  <si>
    <t>CODO ABN//INSTAL PP-RD 50-45º</t>
  </si>
  <si>
    <t>37.4</t>
  </si>
  <si>
    <t>13.9</t>
  </si>
  <si>
    <t>DR1C063045000</t>
  </si>
  <si>
    <t>8433375007176</t>
  </si>
  <si>
    <t>CODO ABN//INSTAL PP-RD 63-45º</t>
  </si>
  <si>
    <t>40.4</t>
  </si>
  <si>
    <t>12.7</t>
  </si>
  <si>
    <t>DR1C075045000</t>
  </si>
  <si>
    <t>8433375007190</t>
  </si>
  <si>
    <t>CODO ABN//INSTAL PP-RD 75-45º</t>
  </si>
  <si>
    <t>52.8</t>
  </si>
  <si>
    <t>21.0</t>
  </si>
  <si>
    <t>DR1C090045000</t>
  </si>
  <si>
    <t>8433375007213</t>
  </si>
  <si>
    <t>CODO ABN//INSTAL PP-RD 90-45º</t>
  </si>
  <si>
    <t>58.6</t>
  </si>
  <si>
    <t>23.6</t>
  </si>
  <si>
    <t>DR1C110045000</t>
  </si>
  <si>
    <t>8433375007237</t>
  </si>
  <si>
    <t>CODO ABN//INSTAL PP-RD 110-45º</t>
  </si>
  <si>
    <t>DR1C125045000</t>
  </si>
  <si>
    <t>8433375007251</t>
  </si>
  <si>
    <t>CODO ABN//INSTAL PP-RD 125-45º</t>
  </si>
  <si>
    <t>81.7</t>
  </si>
  <si>
    <t>37.0</t>
  </si>
  <si>
    <t>DR1C160045000</t>
  </si>
  <si>
    <t>8433375009330</t>
  </si>
  <si>
    <t>CODO ABN//INSTAL PP-RD 160-45º</t>
  </si>
  <si>
    <t>D    (mm)</t>
  </si>
  <si>
    <t>D2   (mm)</t>
  </si>
  <si>
    <t>DR1R025020000</t>
  </si>
  <si>
    <t>8433375007862</t>
  </si>
  <si>
    <t>REDUCCION ABN//INSTAL PP-RD 25-20</t>
  </si>
  <si>
    <t>25-20</t>
  </si>
  <si>
    <t>34.4</t>
  </si>
  <si>
    <t>17.4</t>
  </si>
  <si>
    <t>DR1R032020000</t>
  </si>
  <si>
    <t>8433375007879</t>
  </si>
  <si>
    <t>REDUCCION ABN//INSTAL PP-RD 32-20</t>
  </si>
  <si>
    <t>32-20</t>
  </si>
  <si>
    <t>14.4</t>
  </si>
  <si>
    <t>DR1R032025000</t>
  </si>
  <si>
    <t>8433375007886</t>
  </si>
  <si>
    <t>REDUCCION ABN//INSTAL PP-RD 32-25</t>
  </si>
  <si>
    <t>32-25</t>
  </si>
  <si>
    <t>18.0</t>
  </si>
  <si>
    <t>DR1R040025000</t>
  </si>
  <si>
    <t>8433375007893</t>
  </si>
  <si>
    <t>REDUCCION ABN//INSTAL PP-RD 40-25</t>
  </si>
  <si>
    <t>40-25</t>
  </si>
  <si>
    <t>39.4</t>
  </si>
  <si>
    <t>17.0</t>
  </si>
  <si>
    <t>DR1R040032000</t>
  </si>
  <si>
    <t>8433375007909</t>
  </si>
  <si>
    <t>REDUCCION ABN//INSTAL PP-RD 40-32</t>
  </si>
  <si>
    <t>40-32</t>
  </si>
  <si>
    <t>51.2</t>
  </si>
  <si>
    <t>19.0</t>
  </si>
  <si>
    <t>DR1R050020000</t>
  </si>
  <si>
    <t>8433375007916</t>
  </si>
  <si>
    <t>REDUCCION ABN//INSTAL PP-RD 50-20</t>
  </si>
  <si>
    <t>50-20</t>
  </si>
  <si>
    <t>DR1R050025000</t>
  </si>
  <si>
    <t>8433375007923</t>
  </si>
  <si>
    <t>REDUCCION ABN//INSTAL PP-RD 50-25</t>
  </si>
  <si>
    <t>50-25</t>
  </si>
  <si>
    <t>DR1R050032000</t>
  </si>
  <si>
    <t>8433375007930</t>
  </si>
  <si>
    <t>REDUCCION ABN//INSTAL PP-RD 50-32</t>
  </si>
  <si>
    <t>50-32</t>
  </si>
  <si>
    <t>40.3</t>
  </si>
  <si>
    <t>18.4</t>
  </si>
  <si>
    <t>DR1R050040000</t>
  </si>
  <si>
    <t>8433375007947</t>
  </si>
  <si>
    <t>REDUCCION ABN//INSTAL PP-RD 50-40</t>
  </si>
  <si>
    <t>50-40</t>
  </si>
  <si>
    <t>48.0</t>
  </si>
  <si>
    <t>21.5</t>
  </si>
  <si>
    <t>DR1R063025000</t>
  </si>
  <si>
    <t>8433375007954</t>
  </si>
  <si>
    <t>REDUCCION ABN//INSTAL PP-RD 63-25</t>
  </si>
  <si>
    <t>63-25</t>
  </si>
  <si>
    <t>63.5</t>
  </si>
  <si>
    <t>DR1R063032000</t>
  </si>
  <si>
    <t>8433375007961</t>
  </si>
  <si>
    <t>REDUCCION ABN//INSTAL PP-RD 63-32</t>
  </si>
  <si>
    <t>63-32</t>
  </si>
  <si>
    <t>62.0</t>
  </si>
  <si>
    <t>23.7</t>
  </si>
  <si>
    <t>DR1R063040000</t>
  </si>
  <si>
    <t>8433375007978</t>
  </si>
  <si>
    <t>REDUCCION ABN//INSTAL PP-RD 63-40</t>
  </si>
  <si>
    <t>63-40</t>
  </si>
  <si>
    <t>23.1</t>
  </si>
  <si>
    <t>DR1R063050000</t>
  </si>
  <si>
    <t>8433375007985</t>
  </si>
  <si>
    <t>REDUCCION ABN//INSTAL PP-RD 63-50</t>
  </si>
  <si>
    <t>63-50</t>
  </si>
  <si>
    <t>64.0</t>
  </si>
  <si>
    <t>24.7</t>
  </si>
  <si>
    <t>DR1R075040000</t>
  </si>
  <si>
    <t>8433375008005</t>
  </si>
  <si>
    <t>REDUCCION ABN//INSTAL PP-RD 75-40</t>
  </si>
  <si>
    <t>75-40</t>
  </si>
  <si>
    <t>66.7</t>
  </si>
  <si>
    <t>23.3</t>
  </si>
  <si>
    <t>DR1R075050000</t>
  </si>
  <si>
    <t>8433375008012</t>
  </si>
  <si>
    <t>REDUCCION ABN//INSTAL PP-RD 75-50</t>
  </si>
  <si>
    <t>75-50</t>
  </si>
  <si>
    <t>DR1R075063000</t>
  </si>
  <si>
    <t>8433375008029</t>
  </si>
  <si>
    <t>REDUCCION ABN//INSTAL PP-RD 75-63</t>
  </si>
  <si>
    <t>75-63</t>
  </si>
  <si>
    <t>71.2</t>
  </si>
  <si>
    <t>30.5</t>
  </si>
  <si>
    <t>DR1R090063000</t>
  </si>
  <si>
    <t>8433375008036</t>
  </si>
  <si>
    <t>REDUCCION ABN//INSTAL PP-RD 90-63</t>
  </si>
  <si>
    <t>90-63</t>
  </si>
  <si>
    <t>70.0</t>
  </si>
  <si>
    <t>29.0</t>
  </si>
  <si>
    <t>DR1R090075000</t>
  </si>
  <si>
    <t>8433375008043</t>
  </si>
  <si>
    <t>REDUCCION ABN//INSTAL PP-RD 90-75</t>
  </si>
  <si>
    <t>90-75</t>
  </si>
  <si>
    <t>77.0</t>
  </si>
  <si>
    <t>DR1R110063000</t>
  </si>
  <si>
    <t>8433375008050</t>
  </si>
  <si>
    <t>REDUCCION ABN//INSTAL PP-RD 110-63</t>
  </si>
  <si>
    <t>110-63</t>
  </si>
  <si>
    <t>73.0</t>
  </si>
  <si>
    <t>DR1R110075000</t>
  </si>
  <si>
    <t>8433375008067</t>
  </si>
  <si>
    <t>REDUCCION ABN//INSTAL PP-RD 110-75</t>
  </si>
  <si>
    <t>110-75</t>
  </si>
  <si>
    <t>77.2</t>
  </si>
  <si>
    <t>31.2</t>
  </si>
  <si>
    <t>DR1R110090000</t>
  </si>
  <si>
    <t>8433375008074</t>
  </si>
  <si>
    <t>REDUCCION ABN//INSTAL PP-RD 110-90</t>
  </si>
  <si>
    <t>110-90</t>
  </si>
  <si>
    <t>94.5</t>
  </si>
  <si>
    <t>35.5</t>
  </si>
  <si>
    <t>DR1R125110000</t>
  </si>
  <si>
    <t>8433375008081</t>
  </si>
  <si>
    <t>REDUCCION ABN//INSTAL PP-RD 125-110</t>
  </si>
  <si>
    <t>125-110</t>
  </si>
  <si>
    <t>115.0</t>
  </si>
  <si>
    <t>38.5</t>
  </si>
  <si>
    <t>DR1R160110000</t>
  </si>
  <si>
    <t>8433375008098</t>
  </si>
  <si>
    <t>REDUCCIÓN ABN//INSTAL PP-RD 160-110</t>
  </si>
  <si>
    <t>160-110</t>
  </si>
  <si>
    <t>DR1R160125000</t>
  </si>
  <si>
    <t>8433375043532</t>
  </si>
  <si>
    <t>REDUCCIÓN ABN//INSTAL PP-RD 160-125</t>
  </si>
  <si>
    <t>160-125</t>
  </si>
  <si>
    <t>z   (mm)</t>
  </si>
  <si>
    <t>DR1T020000000</t>
  </si>
  <si>
    <t>8433375008135</t>
  </si>
  <si>
    <t>TE ABN//INSTAL PP-RD 20</t>
  </si>
  <si>
    <t>52.6</t>
  </si>
  <si>
    <t>26.3</t>
  </si>
  <si>
    <t>DR1T025000000</t>
  </si>
  <si>
    <t>8433375008142</t>
  </si>
  <si>
    <t>TE ABN//INSTAL PP-RD 25</t>
  </si>
  <si>
    <t>62.2</t>
  </si>
  <si>
    <t>31.1</t>
  </si>
  <si>
    <t>DR1T032000000</t>
  </si>
  <si>
    <t>8433375008159</t>
  </si>
  <si>
    <t>TE ABN//INSTAL PP-RD 32</t>
  </si>
  <si>
    <t>73.8</t>
  </si>
  <si>
    <t>36.9</t>
  </si>
  <si>
    <t>DR1T040000000</t>
  </si>
  <si>
    <t>8433375008166</t>
  </si>
  <si>
    <t>TE ABN//INSTAL PP-RD 40</t>
  </si>
  <si>
    <t>DR1T050000000</t>
  </si>
  <si>
    <t>8433375008173</t>
  </si>
  <si>
    <t>TE ABN//INSTAL PP-RD 50</t>
  </si>
  <si>
    <t>99.8</t>
  </si>
  <si>
    <t>49.9</t>
  </si>
  <si>
    <t>DR1T063000000</t>
  </si>
  <si>
    <t>8433375008180</t>
  </si>
  <si>
    <t>TE ABN//INSTAL PP-RD 63</t>
  </si>
  <si>
    <t>125.4</t>
  </si>
  <si>
    <t>62.7</t>
  </si>
  <si>
    <t>DR1T075000000</t>
  </si>
  <si>
    <t>8433375008197</t>
  </si>
  <si>
    <t>TE ABN//INSTAL PP-RD 75</t>
  </si>
  <si>
    <t>141.2</t>
  </si>
  <si>
    <t>70.6</t>
  </si>
  <si>
    <t>DR1T090000000</t>
  </si>
  <si>
    <t>8433375008203</t>
  </si>
  <si>
    <t>TE ABN//INSTAL PP-RD 90</t>
  </si>
  <si>
    <t>172.4</t>
  </si>
  <si>
    <t>86.2</t>
  </si>
  <si>
    <t>DR1T110000000</t>
  </si>
  <si>
    <t>8433375008210</t>
  </si>
  <si>
    <t>TE ABN//INSTAL PP-RD 110</t>
  </si>
  <si>
    <t>203.4</t>
  </si>
  <si>
    <t>101.7</t>
  </si>
  <si>
    <t>DR1T125000000</t>
  </si>
  <si>
    <t>8433375008227</t>
  </si>
  <si>
    <t>TE ABN//INSTAL PP-RD 125</t>
  </si>
  <si>
    <t>226.0</t>
  </si>
  <si>
    <t>113.0</t>
  </si>
  <si>
    <t>DR1T160000000</t>
  </si>
  <si>
    <t>8433375008234</t>
  </si>
  <si>
    <t>TE ABN//INSTAL PP-RD 160</t>
  </si>
  <si>
    <t>DR1TR02502020</t>
  </si>
  <si>
    <t>8433375008357</t>
  </si>
  <si>
    <t>TE REDUCIDA ABN//INSTAL PP-RD 25-20-20</t>
  </si>
  <si>
    <t>25-20-20</t>
  </si>
  <si>
    <t>28.9</t>
  </si>
  <si>
    <t>DR1TR02502025</t>
  </si>
  <si>
    <t>8433375008371</t>
  </si>
  <si>
    <t>TE REDUCIDA ABN//INSTAL PP-RD 25-20-25</t>
  </si>
  <si>
    <t>25-20-25</t>
  </si>
  <si>
    <t>59.2</t>
  </si>
  <si>
    <t>29.3</t>
  </si>
  <si>
    <t>DR1TR02502520</t>
  </si>
  <si>
    <t>8433375008364</t>
  </si>
  <si>
    <t>TE REDUCIDA ABN//INSTAL PP-RD 25-25-20</t>
  </si>
  <si>
    <t>25-25-20</t>
  </si>
  <si>
    <t>DR1TR03202032</t>
  </si>
  <si>
    <t>8433375008388</t>
  </si>
  <si>
    <t>TE REDUCIDA ABN//INSTAL PP-RD 32-20-32</t>
  </si>
  <si>
    <t>32-20-32</t>
  </si>
  <si>
    <t>57.8</t>
  </si>
  <si>
    <t>33.7</t>
  </si>
  <si>
    <t>DR1TR03202525</t>
  </si>
  <si>
    <t>8433375008395</t>
  </si>
  <si>
    <t>TE REDUCIDA ABN//INSTAL PP-RD 32-25-25</t>
  </si>
  <si>
    <t>32-25-25</t>
  </si>
  <si>
    <t>70.2</t>
  </si>
  <si>
    <t>38.2</t>
  </si>
  <si>
    <t>DR1TR03202532</t>
  </si>
  <si>
    <t>8433375008401</t>
  </si>
  <si>
    <t>TE REDUCIDA ABN//INSTAL PP-RD 32-25-32</t>
  </si>
  <si>
    <t>32-25-32</t>
  </si>
  <si>
    <t>DR1TR04002040</t>
  </si>
  <si>
    <t>8433375008418</t>
  </si>
  <si>
    <t>TE REDUCIDA ABN//INSTAL PP-RD 40-20-40</t>
  </si>
  <si>
    <t>40-20-40</t>
  </si>
  <si>
    <t>85.2</t>
  </si>
  <si>
    <t>43.5</t>
  </si>
  <si>
    <t>DR1TR04002540</t>
  </si>
  <si>
    <t>8433375008425</t>
  </si>
  <si>
    <t>TE REDUCIDA ABN//INSTAL PP-RD 40-25-40</t>
  </si>
  <si>
    <t>40-25-40</t>
  </si>
  <si>
    <t>86.6</t>
  </si>
  <si>
    <t>41.4</t>
  </si>
  <si>
    <t>DR1TR04003240</t>
  </si>
  <si>
    <t>8433375008432</t>
  </si>
  <si>
    <t>TE REDUCIDA ABN//INSTAL PP-RD 40-32-40</t>
  </si>
  <si>
    <t>40-32-40</t>
  </si>
  <si>
    <t>DR1TR05002050</t>
  </si>
  <si>
    <t>8433375008449</t>
  </si>
  <si>
    <t>TE REDUCIDA ABN//INSTAL PP-RD 50-20-50</t>
  </si>
  <si>
    <t>50-20-50</t>
  </si>
  <si>
    <t>DR1TR05002550</t>
  </si>
  <si>
    <t>8433375008456</t>
  </si>
  <si>
    <t>TE REDUCIDA ABN//INSTAL PP-RD 50-25-50</t>
  </si>
  <si>
    <t>50-25-50</t>
  </si>
  <si>
    <t>78.2</t>
  </si>
  <si>
    <t>43.27</t>
  </si>
  <si>
    <t>DR1TR05003250</t>
  </si>
  <si>
    <t>8433375008463</t>
  </si>
  <si>
    <t>TE REDUCIDA ABN//INSTAL PP-RD 50-32-50</t>
  </si>
  <si>
    <t>50-32-50</t>
  </si>
  <si>
    <t>92.6</t>
  </si>
  <si>
    <t>45.2</t>
  </si>
  <si>
    <t>DR1TR05004050</t>
  </si>
  <si>
    <t>8433375008470</t>
  </si>
  <si>
    <t>TE REDUCIDA ABN//INSTAL PP-RD 50-40-50</t>
  </si>
  <si>
    <t>50-40-50</t>
  </si>
  <si>
    <t>92.4</t>
  </si>
  <si>
    <t>48.5</t>
  </si>
  <si>
    <t>DR1TR06302563</t>
  </si>
  <si>
    <t>8433375008487</t>
  </si>
  <si>
    <t>TE REDUCIDA ABN//INSTAL PP-RD 63-25-63</t>
  </si>
  <si>
    <t>63-25-63</t>
  </si>
  <si>
    <t>91.8</t>
  </si>
  <si>
    <t>49.6</t>
  </si>
  <si>
    <t>DR1TR06303263</t>
  </si>
  <si>
    <t>8433375008494</t>
  </si>
  <si>
    <t>TE REDUCIDA ABN//INSTAL PP-RD 63-32-63</t>
  </si>
  <si>
    <t>63-32-63</t>
  </si>
  <si>
    <t>91.6</t>
  </si>
  <si>
    <t>50.9</t>
  </si>
  <si>
    <t>DR1TR06304063</t>
  </si>
  <si>
    <t>8433375008500</t>
  </si>
  <si>
    <t>TE REDUCIDA ABN//INSTAL PP-RD 63-40-63</t>
  </si>
  <si>
    <t>63-40-63</t>
  </si>
  <si>
    <t>109.2</t>
  </si>
  <si>
    <t>53.5</t>
  </si>
  <si>
    <t>DR1TR06305063</t>
  </si>
  <si>
    <t>8433375008517</t>
  </si>
  <si>
    <t>TE REDUCIDA ABN//INSTAL PP-RD 63-50-63</t>
  </si>
  <si>
    <t>63-50-63</t>
  </si>
  <si>
    <t>110.0</t>
  </si>
  <si>
    <t>56.9</t>
  </si>
  <si>
    <t>DR1TR07503275</t>
  </si>
  <si>
    <t>8433375027495</t>
  </si>
  <si>
    <t>TE REDUCIDA ABN//INSTAL PP-RD 75-32-75</t>
  </si>
  <si>
    <t>75-32-75</t>
  </si>
  <si>
    <t>DR1TR07504075</t>
  </si>
  <si>
    <t>8433375027501</t>
  </si>
  <si>
    <t>TE REDUCIDA ABN//INSTAL PP-RD 75-40-75</t>
  </si>
  <si>
    <t>75-40-75</t>
  </si>
  <si>
    <t>DR1TR07505075</t>
  </si>
  <si>
    <t>8433375008524</t>
  </si>
  <si>
    <t>TE REDUCIDA ABN//INSTAL PP-RD 75-50-75</t>
  </si>
  <si>
    <t>75-50-75</t>
  </si>
  <si>
    <t>120.0</t>
  </si>
  <si>
    <t>61.8</t>
  </si>
  <si>
    <t>DR1TR07506375</t>
  </si>
  <si>
    <t>8433375008531</t>
  </si>
  <si>
    <t>TE REDUCIDA ABN//INSTAL PP-RD 75-63-75</t>
  </si>
  <si>
    <t>75-63-75</t>
  </si>
  <si>
    <t>132.4</t>
  </si>
  <si>
    <t>68.3</t>
  </si>
  <si>
    <t>DR1TR09005090</t>
  </si>
  <si>
    <t>8433375027518</t>
  </si>
  <si>
    <t>TE REDUCIDA ABN//INSTAL PP-RD 90-50-90</t>
  </si>
  <si>
    <t>90-50-90</t>
  </si>
  <si>
    <t>DR1TR09006390</t>
  </si>
  <si>
    <t>8433375008548</t>
  </si>
  <si>
    <t>TE REDUCIDA ABN//INSTAL PP-RD 90-63-90</t>
  </si>
  <si>
    <t>90-63-90</t>
  </si>
  <si>
    <t>DR1TR09007590</t>
  </si>
  <si>
    <t>8433375008555</t>
  </si>
  <si>
    <t>TE REDUCIDA ABN//INSTAL PP-RD 90-75-90</t>
  </si>
  <si>
    <t>90-75-90</t>
  </si>
  <si>
    <t>158.0</t>
  </si>
  <si>
    <t>79.3</t>
  </si>
  <si>
    <t>DR1TR11006311</t>
  </si>
  <si>
    <t>8433375008562</t>
  </si>
  <si>
    <t>TE REDUCIDA ABN//INSTAL PP-RD 110-63-110</t>
  </si>
  <si>
    <t>110-63-110</t>
  </si>
  <si>
    <t>DR1TR11007511</t>
  </si>
  <si>
    <t>8433375008579</t>
  </si>
  <si>
    <t>TE REDUCIDA ABN//INSTAL PP-RD 110-75-110</t>
  </si>
  <si>
    <t>110-75-110</t>
  </si>
  <si>
    <t>96.10</t>
  </si>
  <si>
    <t>DR1TR11009011</t>
  </si>
  <si>
    <t>8433375008586</t>
  </si>
  <si>
    <t>TE REDUCIDA ABN//INSTAL PP-RD 110-90-110</t>
  </si>
  <si>
    <t>110-90-110</t>
  </si>
  <si>
    <t>DR1TA02000000</t>
  </si>
  <si>
    <t>8433375008241</t>
  </si>
  <si>
    <t>TAPON ABN//INSTAL PP-RD 20</t>
  </si>
  <si>
    <t>25.0</t>
  </si>
  <si>
    <t>DR1TA02500000</t>
  </si>
  <si>
    <t>8433375008258</t>
  </si>
  <si>
    <t>TAPON ABN//INSTAL PP-RD 25</t>
  </si>
  <si>
    <t>24.5</t>
  </si>
  <si>
    <t>DR1TA03200000</t>
  </si>
  <si>
    <t>8433375008265</t>
  </si>
  <si>
    <t>TAPON ABN//INSTAL PP-RD 32</t>
  </si>
  <si>
    <t>DR1TA04000000</t>
  </si>
  <si>
    <t>8433375008272</t>
  </si>
  <si>
    <t>TAPON ABN//INSTAL PP-RD 40</t>
  </si>
  <si>
    <t>33.6</t>
  </si>
  <si>
    <t>DR1TA05000000</t>
  </si>
  <si>
    <t>8433375008289</t>
  </si>
  <si>
    <t>TAPON ABN//INSTAL PP-RD 50</t>
  </si>
  <si>
    <t>DR1TA06300000</t>
  </si>
  <si>
    <t>8433375008296</t>
  </si>
  <si>
    <t>TAPON ABN//INSTAL PP-RD 63</t>
  </si>
  <si>
    <t>DR1TA07500000</t>
  </si>
  <si>
    <t>8433375008302</t>
  </si>
  <si>
    <t>TAPON ABN//INSTAL PP-RD 75</t>
  </si>
  <si>
    <t>51.24</t>
  </si>
  <si>
    <t>DR1TA09000000</t>
  </si>
  <si>
    <t>8433375008319</t>
  </si>
  <si>
    <t>TAPON ABN//INSTAL PP-RD 90</t>
  </si>
  <si>
    <t>61.49</t>
  </si>
  <si>
    <t>DR1TA11000000</t>
  </si>
  <si>
    <t>8433375008326</t>
  </si>
  <si>
    <t>TAPON ABN//INSTAL PP-RD 110</t>
  </si>
  <si>
    <t>69.00</t>
  </si>
  <si>
    <t>DR1TA12500000</t>
  </si>
  <si>
    <t>8433375008333</t>
  </si>
  <si>
    <t>TAPON ABN//INSTAL PP-RD 125</t>
  </si>
  <si>
    <t>75.65</t>
  </si>
  <si>
    <t>DR1TA16000000</t>
  </si>
  <si>
    <t>8433375008340</t>
  </si>
  <si>
    <t>TAPÓN ABN//INSTAL PP-RD 160</t>
  </si>
  <si>
    <t>DR1P040000000</t>
  </si>
  <si>
    <t>8433375007787</t>
  </si>
  <si>
    <t>PORTABRIDAS ABN//INSTAL PP-RD 40</t>
  </si>
  <si>
    <t>DR1P050000000</t>
  </si>
  <si>
    <t>8433375007794</t>
  </si>
  <si>
    <t>PORTABRIDAS ABN//INSTAL PP-RD 50</t>
  </si>
  <si>
    <t>88.0</t>
  </si>
  <si>
    <t>DR1P063000000</t>
  </si>
  <si>
    <t>8433375007800</t>
  </si>
  <si>
    <t>PORTABRIDAS ABN//INSTAL PP-RD 63</t>
  </si>
  <si>
    <t>DR1P075000000</t>
  </si>
  <si>
    <t>8433375007817</t>
  </si>
  <si>
    <t>PORTABRIDAS ABN//INSTAL PP-RD 75</t>
  </si>
  <si>
    <t>38.4</t>
  </si>
  <si>
    <t>DR1P090000000</t>
  </si>
  <si>
    <t>8433375007824</t>
  </si>
  <si>
    <t>PORTABRIDAS ABN//INSTAL PP-RD 90</t>
  </si>
  <si>
    <t>28.0</t>
  </si>
  <si>
    <t>DR1P110000000</t>
  </si>
  <si>
    <t>8433375007831</t>
  </si>
  <si>
    <t>PORTABRIDAS ABN//INSTAL PP-RD 110</t>
  </si>
  <si>
    <t>DR1P125000000</t>
  </si>
  <si>
    <t>8433375007848</t>
  </si>
  <si>
    <t>PORTABRIDAS ABN//INSTAL PP-RD 125</t>
  </si>
  <si>
    <t>DR1P160000000</t>
  </si>
  <si>
    <t>8433375007855</t>
  </si>
  <si>
    <t>PORTABRIDAS ABN//INSTAL PP-RD 160</t>
  </si>
  <si>
    <t>DR1PM06300000</t>
  </si>
  <si>
    <t>PORTABRIDA MACHO ABN//INSTAL PP-RD 63</t>
  </si>
  <si>
    <t>DR1PM07500000</t>
  </si>
  <si>
    <t>PORTABRIDA MACHO ABN//INSTAL PP-RD 75</t>
  </si>
  <si>
    <t>DR1PM09000000</t>
  </si>
  <si>
    <t>PORTABRIDA MACHO ABN//INSTAL PP-RD 90</t>
  </si>
  <si>
    <t>D2 (mm)</t>
  </si>
  <si>
    <t>DR5IB02502000</t>
  </si>
  <si>
    <t>8433375023398</t>
  </si>
  <si>
    <t>INJERTO BATERÍA CONTADORES ABN//INSTAL PP-RD</t>
  </si>
  <si>
    <r>
      <rPr>
        <sz val="11"/>
        <color theme="0"/>
        <rFont val="Calibri"/>
        <family val="2"/>
      </rPr>
      <t>Ø</t>
    </r>
    <r>
      <rPr>
        <sz val="5.5"/>
        <color theme="0"/>
        <rFont val="Calibri"/>
        <family val="2"/>
      </rPr>
      <t>tubo</t>
    </r>
    <r>
      <rPr>
        <sz val="11"/>
        <color theme="0"/>
        <rFont val="Calibri"/>
        <family val="2"/>
        <scheme val="minor"/>
      </rPr>
      <t xml:space="preserve">   (mm)</t>
    </r>
  </si>
  <si>
    <t>L  (mm)</t>
  </si>
  <si>
    <t>z  (mm)</t>
  </si>
  <si>
    <t>DR1DC05006375</t>
  </si>
  <si>
    <t>8433375023404</t>
  </si>
  <si>
    <t>DERIVACIÓN CURVA 20-25 PARA TUBOS 50-63-75</t>
  </si>
  <si>
    <t>50-63-75</t>
  </si>
  <si>
    <t>20-25</t>
  </si>
  <si>
    <t>101.5</t>
  </si>
  <si>
    <t>DR1DC09011000</t>
  </si>
  <si>
    <t>8433375023411</t>
  </si>
  <si>
    <t>DERIVACIÓN CURVA 25-25 PARA TUBOS 90-110</t>
  </si>
  <si>
    <t>90-110</t>
  </si>
  <si>
    <t>83.8</t>
  </si>
  <si>
    <t>DN tubo (mm)</t>
  </si>
  <si>
    <t>DN   (mm)</t>
  </si>
  <si>
    <t>D3   (mm)</t>
  </si>
  <si>
    <t>D1BPPA0400320</t>
  </si>
  <si>
    <t>8433375006629</t>
  </si>
  <si>
    <t>BRIDA PP ALMA ACERO D-40 DN32  PARA PORTABRIDAS ABN//INSTAL PP-RD 40</t>
  </si>
  <si>
    <t>210.2</t>
  </si>
  <si>
    <t>D1BPPA0500400</t>
  </si>
  <si>
    <t>8433375006636</t>
  </si>
  <si>
    <t>BRIDA PP ALMA ACERO D-50 DN40  PARA PORTABRIDAS ABN//INSTAL PP-RD 50</t>
  </si>
  <si>
    <t>D1BPPA0630500</t>
  </si>
  <si>
    <t>8433375006643</t>
  </si>
  <si>
    <t>BRIDA PP ALMA ACERO D-63 DN50  PARA PORTABRIDAS ABN//INSTAL PP-RD 60</t>
  </si>
  <si>
    <t>D1BPPA0750650</t>
  </si>
  <si>
    <t>8433375006650</t>
  </si>
  <si>
    <t>BRIDA PP ALMA ACERO D-75 DN65  PARA PORTABRIDAS ABN//INSTAL PP-RD 75</t>
  </si>
  <si>
    <t>D1BPPA0900800</t>
  </si>
  <si>
    <t>8433375006667</t>
  </si>
  <si>
    <t>BRIDA PP ALMA ACERO D-90 DN80  PARA PORTABRIDAS ABN//INSTAL PP-RD 90</t>
  </si>
  <si>
    <t>D1BPPA1101000</t>
  </si>
  <si>
    <t>8433375006674</t>
  </si>
  <si>
    <t>BRIDA PP ALMA ACER.D-110 DN100  PARA PORTABRIDAS ABN//INSTAL PP-RD 110</t>
  </si>
  <si>
    <t>D1BPPA1401250</t>
  </si>
  <si>
    <t>8433375006681</t>
  </si>
  <si>
    <t>BRIDA PP ALMA ACER.D-140 DN125  PARA PORTABRIDAS ABN//INSTAL PP-RD 125</t>
  </si>
  <si>
    <r>
      <t>D</t>
    </r>
    <r>
      <rPr>
        <b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BPPA1801500</t>
    </r>
  </si>
  <si>
    <t>8433375054255</t>
  </si>
  <si>
    <t>BRIDA PP ALMA ACER.D-180 DN150 PARA PORTABRIDAS ABN//INSTAL PP-RD 160</t>
  </si>
  <si>
    <t>D5BPPA2002000</t>
  </si>
  <si>
    <t>8433375011890</t>
  </si>
  <si>
    <t>BRIDA PP ALMA ACER.D-200 DN 200 PARA PORTABRIDAS ABN//INSTAL PP-RD 200</t>
  </si>
  <si>
    <t>D5BPPA2502500</t>
  </si>
  <si>
    <t>8433375011906</t>
  </si>
  <si>
    <t>BRIDA PP ALMA ACER.D-250 DN 250 PARA PORTABRIDAS ABN//INSTAL PP-RD 250</t>
  </si>
  <si>
    <t>D5BPPA3153000</t>
  </si>
  <si>
    <t>8433375011913</t>
  </si>
  <si>
    <t>BRIDA PP ALMA ACER.D-315 DN 300 PARA PORTABRIDAS ABN//INSTAL PP-RD 315</t>
  </si>
  <si>
    <t>PA</t>
  </si>
  <si>
    <t>D5BPPA4004000</t>
  </si>
  <si>
    <t>8433375011920</t>
  </si>
  <si>
    <t>BRIDA PP ALMA ACER.D-400 DN 400 PARA PORTABRIDAS ABN//INSTAL PP-RD 400</t>
  </si>
  <si>
    <t>PE</t>
  </si>
  <si>
    <t>DR1S020020000</t>
  </si>
  <si>
    <t>8433375008104</t>
  </si>
  <si>
    <t>MANIPULADO</t>
  </si>
  <si>
    <t>SALVATUBOS ABN//INSTAL PP-RD 20</t>
  </si>
  <si>
    <t>211.31</t>
  </si>
  <si>
    <t>DR1S025020000</t>
  </si>
  <si>
    <t>8433375008111</t>
  </si>
  <si>
    <t>SALVATUBOS ABN//INSTAL PP-RD 25</t>
  </si>
  <si>
    <t>DR1S032020000</t>
  </si>
  <si>
    <t>8433375008128</t>
  </si>
  <si>
    <t>SALVATUBOS ABN//INSTAL PP-RD 32</t>
  </si>
  <si>
    <t>DR1TAR0000000</t>
  </si>
  <si>
    <t>8433375009460</t>
  </si>
  <si>
    <t>TAPON REPARADOR POLIPROPILENO</t>
  </si>
  <si>
    <t>D tubo   (mm)</t>
  </si>
  <si>
    <t>DR5IDM0200500</t>
  </si>
  <si>
    <t>8433375011456</t>
  </si>
  <si>
    <t>INJERTO DERIVACION MACHO TUBO ABN//INSTAL PP-RD SALIDA 20- TUBO 50**</t>
  </si>
  <si>
    <t>20-50</t>
  </si>
  <si>
    <t>DR5IDM0200630</t>
  </si>
  <si>
    <t>8433375011463</t>
  </si>
  <si>
    <t>INJERTO DERIVACION MACHO TUBO ABN//INSTAL PP-RD SALIDA 20- TUBO 63**</t>
  </si>
  <si>
    <t>20-63</t>
  </si>
  <si>
    <t>DR5IDM0200750</t>
  </si>
  <si>
    <t>8433375011470</t>
  </si>
  <si>
    <t>INJERTO DERIVACION MACHO TUBO ABN//INSTAL PP-RD SALIDA 20- TUBO 75**</t>
  </si>
  <si>
    <t>20-75</t>
  </si>
  <si>
    <t>DR5IDM0200900</t>
  </si>
  <si>
    <t>8433375011487</t>
  </si>
  <si>
    <t>INJERTO DERIVACION MACHO TUBO ABN//INSTAL PP-RD SALIDA 20- TUBO 90**</t>
  </si>
  <si>
    <t>20-90</t>
  </si>
  <si>
    <t>DR5IDM0201100</t>
  </si>
  <si>
    <t>8433375011494</t>
  </si>
  <si>
    <t>INJERTO DERIVACION MACHO TUBO ABN//INSTAL PP-RD SALIDA 20- TUBO 110**</t>
  </si>
  <si>
    <t>20-110</t>
  </si>
  <si>
    <t>DR5IDM0201250</t>
  </si>
  <si>
    <t>8433375011500</t>
  </si>
  <si>
    <t>INJERTO DERIVACION MACHO TUBO ABN//INSTAL PP-RD SALIDA 20- TUBO 125**</t>
  </si>
  <si>
    <t>20-125</t>
  </si>
  <si>
    <t>DR5IDM0201600</t>
  </si>
  <si>
    <t>8433375011517</t>
  </si>
  <si>
    <t>INJERTO DERIVACION MACHO TUBO ABN//INSTAL PP-RD SALIDA 20- TUBO 160**</t>
  </si>
  <si>
    <t>20-160</t>
  </si>
  <si>
    <t>DR5IDM0202000</t>
  </si>
  <si>
    <t>8433375011524</t>
  </si>
  <si>
    <t>INJERTO DERIVACION MACHO TUBO ABN//INSTAL PP-RD SALIDA 20- TUBO 200**</t>
  </si>
  <si>
    <t>20-200</t>
  </si>
  <si>
    <t>DR5IDM0250500</t>
  </si>
  <si>
    <t>8433375011531</t>
  </si>
  <si>
    <t>INJERTO DERIVACION MACHO TUBO ABN//INSTAL PP-RD SALIDA 25- TUBO 50**</t>
  </si>
  <si>
    <t>25-50</t>
  </si>
  <si>
    <t>DR5IDM0250630</t>
  </si>
  <si>
    <t>8433375011548</t>
  </si>
  <si>
    <t>INJERTO DERIVACION MACHO TUBO ABN//INSTAL PP-RD SALIDA 25- TUBO 63**</t>
  </si>
  <si>
    <t>25-63</t>
  </si>
  <si>
    <t>DR5IDM0250750</t>
  </si>
  <si>
    <t>8433375011555</t>
  </si>
  <si>
    <t>INJERTO DERIVACION MACHO TUBO ABN//INSTAL PP-RD SALIDA 25- TUBO 75**</t>
  </si>
  <si>
    <t>25-75</t>
  </si>
  <si>
    <t>DR5IDM0250900</t>
  </si>
  <si>
    <t>8433375011562</t>
  </si>
  <si>
    <t>INJERTO DERIVACION MACHO TUBO ABN//INSTAL PP-RD SALIDA 25- TUBO 90**</t>
  </si>
  <si>
    <t>25-90</t>
  </si>
  <si>
    <t>DR5IDM0251100</t>
  </si>
  <si>
    <t>8433375011579</t>
  </si>
  <si>
    <t>INJERTO DERIVACION MACHO TUBO ABN//INSTAL PP-RD SALIDA 25- TUBO 110**</t>
  </si>
  <si>
    <t>25-110</t>
  </si>
  <si>
    <t>DR5IDM0251250</t>
  </si>
  <si>
    <t>8433375011586</t>
  </si>
  <si>
    <t>INJERTO DERIVACION MACHO TUBO ABN//INSTAL PP-RD SALIDA 25- TUBO 125**</t>
  </si>
  <si>
    <t>25-125</t>
  </si>
  <si>
    <t>DR5IDM0251600</t>
  </si>
  <si>
    <t>8433375011593</t>
  </si>
  <si>
    <t>INJERTO DERIVACION MACHO TUBO ABN//INSTAL PP-RD SALIDA 25- TUBO 160**</t>
  </si>
  <si>
    <t>25-160</t>
  </si>
  <si>
    <t>DR5IDM0252000</t>
  </si>
  <si>
    <t>8433375011609</t>
  </si>
  <si>
    <t>INJERTO DERIVACION MACHO TUBO ABN//INSTAL PP-RD SALIDA 25- TUBO 200**</t>
  </si>
  <si>
    <t>25-200</t>
  </si>
  <si>
    <t>DR5IDM0320500</t>
  </si>
  <si>
    <t>8433375011616</t>
  </si>
  <si>
    <t>INJERTO DERIVACION MACHO TUBO ABN//INSTAL PP-RD SALIDA 32- TUBO 50**</t>
  </si>
  <si>
    <t>32-50</t>
  </si>
  <si>
    <t>DR5IDM0320630</t>
  </si>
  <si>
    <t>8433375011623</t>
  </si>
  <si>
    <t>INJERTO DERIVACION MACHO TUBO ABN//INSTAL PP-RD SALIDA 32- TUBO 63**</t>
  </si>
  <si>
    <t>32-63</t>
  </si>
  <si>
    <t>DR5IDM0320750</t>
  </si>
  <si>
    <t>8433375011630</t>
  </si>
  <si>
    <t>INJERTO DERIVACION MACHO TUBO ABN//INSTAL PP-RD SALIDA 32- TUBO 75**</t>
  </si>
  <si>
    <t>32-75</t>
  </si>
  <si>
    <t>DR5IDM0320900</t>
  </si>
  <si>
    <t>8433375011647</t>
  </si>
  <si>
    <t>INJERTO DERIVACION MACHO TUBO ABN//INSTAL PP-RD SALIDA 32- TUBO 90**</t>
  </si>
  <si>
    <t>32-90</t>
  </si>
  <si>
    <t>DR5IDM0321100</t>
  </si>
  <si>
    <t>8433375011654</t>
  </si>
  <si>
    <t>INJERTO DERIVACION MACHO TUBO ABN//INSTAL PP-RD SALIDA 32- TUBO 110**</t>
  </si>
  <si>
    <t>32-110</t>
  </si>
  <si>
    <t>DR5IDM0321250</t>
  </si>
  <si>
    <t>8433375011661</t>
  </si>
  <si>
    <t>INJERTO DERIVACION MACHO TUBO ABN//INSTAL PP-RD SALIDA 32- TUBO 125**</t>
  </si>
  <si>
    <t>32-125</t>
  </si>
  <si>
    <t>DR5IDM0321600</t>
  </si>
  <si>
    <t>8433375011678</t>
  </si>
  <si>
    <t>INJERTO DERIVACION MACHO TUBO ABN//INSTAL PP-RD SALIDA 32- TUBO 160**</t>
  </si>
  <si>
    <t>32-160</t>
  </si>
  <si>
    <t>DR5IDM0322000</t>
  </si>
  <si>
    <t>8433375011685</t>
  </si>
  <si>
    <t>INJERTO DERIVACION MACHO TUBO ABN//INSTAL PP-RD SALIDA 32- TUBO 200**</t>
  </si>
  <si>
    <t>32-200</t>
  </si>
  <si>
    <t>DR5IDM0400900</t>
  </si>
  <si>
    <t>8433375011692</t>
  </si>
  <si>
    <t>INJERTO DERIVACION MACHO TUBO ABN//INSTAL PP-RD SALIDA 40- TUBO 90**</t>
  </si>
  <si>
    <t>40-90</t>
  </si>
  <si>
    <t>DR5IDM0401100</t>
  </si>
  <si>
    <t>8433375011708</t>
  </si>
  <si>
    <t>INJERTO DERIVACION MACHO TUBO ABN//INSTAL PP-RD SALIDA 40- TUBO 110**</t>
  </si>
  <si>
    <t>40-110</t>
  </si>
  <si>
    <t>DR5IDM0401250</t>
  </si>
  <si>
    <t>8433375011715</t>
  </si>
  <si>
    <t>INJERTO DERIVACION MACHO TUBO ABN//INSTAL PP-RD SALIDA 40- TUBO 125**</t>
  </si>
  <si>
    <t>40-125</t>
  </si>
  <si>
    <t>DR5IDM0401600</t>
  </si>
  <si>
    <t>8433375011722</t>
  </si>
  <si>
    <t>INJERTO DERIVACION MACHO TUBO ABN//INSTAL PP-RD SALIDA 40- TUBO 160**</t>
  </si>
  <si>
    <t>40-160</t>
  </si>
  <si>
    <t>DR5IDM0402000</t>
  </si>
  <si>
    <t>8433375011739</t>
  </si>
  <si>
    <t>INJERTO DERIVACION MACHO TUBO ABN//INSTAL PP-RD SALIDA 40- TUBO 200**</t>
  </si>
  <si>
    <t>40-200</t>
  </si>
  <si>
    <t>DR5IDM0402500</t>
  </si>
  <si>
    <t>8433375011746</t>
  </si>
  <si>
    <t>INJERTO DERIVACION MACHO TUBO ABN//INSTAL PP-RD SALIDA 40- TUBO 250**</t>
  </si>
  <si>
    <t>40-250</t>
  </si>
  <si>
    <t>DR5IDM0403150</t>
  </si>
  <si>
    <t>8433375011753</t>
  </si>
  <si>
    <t>INJERTO DERIVACION MACHO TUBO ABN//INSTAL PP-RD SALIDA 40- TUBO 315**</t>
  </si>
  <si>
    <t>40-315</t>
  </si>
  <si>
    <t>DR5IDM0500900</t>
  </si>
  <si>
    <t>8433375011760</t>
  </si>
  <si>
    <t>INJERTO DERIVACION MACHO TUBO ABN//INSTAL PP-RD SALIDA 50- TUBO 90**</t>
  </si>
  <si>
    <t>50-90</t>
  </si>
  <si>
    <t>DR5IDM0501100</t>
  </si>
  <si>
    <t>8433375011777</t>
  </si>
  <si>
    <t>INJERTO DERIVACION MACHO TUBO ABN//INSTAL PP-RD SALIDA 50- TUBO 110**</t>
  </si>
  <si>
    <t>50-110</t>
  </si>
  <si>
    <t>DR5IDM0501250</t>
  </si>
  <si>
    <t>8433375011784</t>
  </si>
  <si>
    <t>INJERTO DERIVACION MACHO TUBO ABN//INSTAL PP-RD SALIDA 50- TUBO 125**</t>
  </si>
  <si>
    <t>50-125</t>
  </si>
  <si>
    <t>DR5IDM0502000</t>
  </si>
  <si>
    <t>8433375011807</t>
  </si>
  <si>
    <t>INJERTO DERIVACION MACHO TUBO ABN//INSTAL PP-RD SALIDA 50- TUBO 200**</t>
  </si>
  <si>
    <t>50-200</t>
  </si>
  <si>
    <t>DR5IDM0502500</t>
  </si>
  <si>
    <t>8433375011814</t>
  </si>
  <si>
    <t>INJERTO DERIVACION MACHO TUBO ABN//INSTAL PP-RD SALIDA 50- TUBO 250**</t>
  </si>
  <si>
    <t>50-250</t>
  </si>
  <si>
    <t>DR5IDM0503150</t>
  </si>
  <si>
    <t>8433375011821</t>
  </si>
  <si>
    <t>INJERTO DERIVACION MACHO TUBO ABN//INSTAL PP-RD SALIDA 50- TUBO 315**</t>
  </si>
  <si>
    <t>50-135</t>
  </si>
  <si>
    <t>DR5IDM0501600</t>
  </si>
  <si>
    <t>8433375011791</t>
  </si>
  <si>
    <t>INJERTO DERIVACION MACHO TUBO ABN//INSTAL PP-RD SALIDA 50- TUBO 160**</t>
  </si>
  <si>
    <t>50-160</t>
  </si>
  <si>
    <t>DR5IDM0631100</t>
  </si>
  <si>
    <t>8433375011838</t>
  </si>
  <si>
    <t>INJERTO DERIVACION MACHO TUBO ABN//INSTAL PP-RD SALIDA 63- TUBO 110**</t>
  </si>
  <si>
    <t>63-110</t>
  </si>
  <si>
    <t>DR5IDM0631250</t>
  </si>
  <si>
    <t>8433375011845</t>
  </si>
  <si>
    <t>INJERTO DERIVACION MACHO TUBO ABN//INSTAL PP-RD SALIDA 63- TUBO 125**</t>
  </si>
  <si>
    <t>63-125</t>
  </si>
  <si>
    <t>DR5IDM0631600</t>
  </si>
  <si>
    <t>8433375011852</t>
  </si>
  <si>
    <t>INJERTO DERIVACION MACHO TUBO ABN//INSTAL PP-RD SALIDA 63- TUBO 160**</t>
  </si>
  <si>
    <t>63-160</t>
  </si>
  <si>
    <t>DR5IDM0632000</t>
  </si>
  <si>
    <t>8433375011869</t>
  </si>
  <si>
    <t>INJERTO DERIVACION MACHO TUBO ABN//INSTAL PP-RD SALIDA 63- TUBO 200**</t>
  </si>
  <si>
    <t>63-200</t>
  </si>
  <si>
    <t>DR5IDM0632500</t>
  </si>
  <si>
    <t>8433375011876</t>
  </si>
  <si>
    <t>INJERTO DERIVACION MACHO TUBO ABN//INSTAL PP-RD SALIDA 63- TUBO 250**</t>
  </si>
  <si>
    <t>63-250</t>
  </si>
  <si>
    <t>DR5IDM0633150</t>
  </si>
  <si>
    <t>8433375011883</t>
  </si>
  <si>
    <t>INJERTO DERIVACION MACHO TUBO ABN//INSTAL PP-RD SALIDA 63- TUBO 315**</t>
  </si>
  <si>
    <t>63-315</t>
  </si>
  <si>
    <t>DR5IDH0200500</t>
  </si>
  <si>
    <t>INJERTO DERIVACION HEMBRA TUBO ABN//INSTAL PP-RD SALIDA 20- TUBO 50**</t>
  </si>
  <si>
    <t>DR5IDH0200630</t>
  </si>
  <si>
    <t>INJERTO DERIVACION HEMBRA TUBO ABN//INSTAL PP-RD SALIDA 20- TUBO 63**</t>
  </si>
  <si>
    <t>DR5IDH0200750</t>
  </si>
  <si>
    <t>INJERTO DERIVACION HEMBRA TUBO ABN//INSTAL PP-RD SALIDA 20- TUBO 75**</t>
  </si>
  <si>
    <t>DR5IDH0200900</t>
  </si>
  <si>
    <t>INJERTO DERIVACION HEMBRA TUBO ABN//INSTAL PP-RD SALIDA 20- TUBO 90**</t>
  </si>
  <si>
    <t>DR5IDH0201100</t>
  </si>
  <si>
    <t>INJERTO DERIVACION HEMBRA TUBO ABN//INSTAL PP-RD SALIDA 20- TUBO 110**</t>
  </si>
  <si>
    <t>DR5IDH0201250</t>
  </si>
  <si>
    <t>INJERTO DERIVACION HEMBRA TUBO ABN//INSTAL PP-RD SALIDA 20- TUBO 125**</t>
  </si>
  <si>
    <t>DR5IDH0201600</t>
  </si>
  <si>
    <t>INJERTO DERIVACION HEMBRA TUBO ABN//INSTAL PP-RD SALIDA 20- TUBO 160**</t>
  </si>
  <si>
    <t>DR5IDH0202000</t>
  </si>
  <si>
    <t>INJERTO DERIVACION HEMBRA TUBO ABN//INSTAL PP-RD SALIDA 20- TUBO 200**</t>
  </si>
  <si>
    <t>DR5IDH0250500</t>
  </si>
  <si>
    <t>INJERTO DERIVACION HEMBRA TUBO ABN//INSTAL PP-RD SALIDA 25- TUBO 50**</t>
  </si>
  <si>
    <t>DR5IDH0250630</t>
  </si>
  <si>
    <t>INJERTO DERIVACION HEMBRA TUBO ABN//INSTAL PP-RD SALIDA 25- TUBO 63**</t>
  </si>
  <si>
    <t>DR5IDH0250750</t>
  </si>
  <si>
    <t>INJERTO DERIVACION HEMBRA TUBO ABN//INSTAL PP-RD SALIDA 25- TUBO 75**</t>
  </si>
  <si>
    <t>DR5IDH0250900</t>
  </si>
  <si>
    <t>INJERTO DERIVACION HEMBRA TUBO ABN//INSTAL PP-RD SALIDA 25- TUBO 90**</t>
  </si>
  <si>
    <t>DR5IDH0251100</t>
  </si>
  <si>
    <t>INJERTO DERIVACION HEMBRA TUBO ABN//INSTAL PP-RD SALIDA 25- TUBO 110**</t>
  </si>
  <si>
    <t>DR5IDH0251250</t>
  </si>
  <si>
    <t>INJERTO DERIVACION HEMBRA TUBO ABN//INSTAL PP-RD SALIDA 25- TUBO 125**</t>
  </si>
  <si>
    <t>DR5IDH0251600</t>
  </si>
  <si>
    <t>INJERTO DERIVACION HEMBRA TUBO ABN//INSTAL PP-RD SALIDA 25- TUBO 160**</t>
  </si>
  <si>
    <t>DR5IDH0252000</t>
  </si>
  <si>
    <t>INJERTO DERIVACION HEMBRA TUBO ABN//INSTAL PP-RD SALIDA 25-TUBO 200**</t>
  </si>
  <si>
    <t>DR5IDH0320900</t>
  </si>
  <si>
    <t>INJERTO DERIVACION HEMBRA TUBO ABN//INSTAL PP-RD SALIDA 32-TUBO 90**</t>
  </si>
  <si>
    <t>DR5IDH0321100</t>
  </si>
  <si>
    <t>INJERTO DERIVACION HEMBRA TUBO ABN//INSTAL PP-RD SALIDA 32- TUBO 110**</t>
  </si>
  <si>
    <t>DR5IDH0321250</t>
  </si>
  <si>
    <t>INJERTO DERIVACION HEMBRA TUBO ABN//INSTAL PP-RD SALIDA 32- TUBO 125**</t>
  </si>
  <si>
    <t>DR5IDH0321600</t>
  </si>
  <si>
    <t>INJERTO DERIVACION HEMBRA TUBO ABN//INSTAL PP-RD SALIDA 32- TUBO 160**</t>
  </si>
  <si>
    <t>DR5IDH0322000</t>
  </si>
  <si>
    <t>INJERTO DERIVACION HEMBRA TUBO ABN//INSTAL PP-RD SALIDA 32- TUBO 200**</t>
  </si>
  <si>
    <t>DR5IDH0400900</t>
  </si>
  <si>
    <t>INJERTO DERIVACION HEMBRA TUBO ABN//INSTAL PP-RD SALIDA 40- TUBO 90**</t>
  </si>
  <si>
    <t>DR5IDH0401100</t>
  </si>
  <si>
    <t>INJERTO DERIVACION HEMBRA TUBO ABN//INSTAL PP-RD SALIDA 40- TUBO 110**</t>
  </si>
  <si>
    <t>DR5IDH0401250</t>
  </si>
  <si>
    <t>INJERTO DERIVACION HEMBRA TUBO ABN//INSTAL PP-RD SALIDA 40- TUBO 125**</t>
  </si>
  <si>
    <t>DR5IDH0401600</t>
  </si>
  <si>
    <t>INJERTO DERIVACION HEMBRA TUBO ABN//INSTAL PP-RD SALIDA 40- TUBO 160**</t>
  </si>
  <si>
    <t>DR5IDH0402000</t>
  </si>
  <si>
    <t>INJERTO DERIVACION HEMBRA TUBO ABN//INSTAL PP-RD SALIDA 40- TUBO 200**</t>
  </si>
  <si>
    <t>DR5IDH0402500</t>
  </si>
  <si>
    <t>INJERTO DERIVACION HEMBRA TUBO ABN//INSTAL PP-RD SALIDA 40- TUBO 250**</t>
  </si>
  <si>
    <t>DR5IDH0403150</t>
  </si>
  <si>
    <t>INJERTO DERIVACION HEMBRA TUBO ABN//INSTAL PP-RD SALIDA 40- TUBO 315**</t>
  </si>
  <si>
    <t>DR5IDH0501100</t>
  </si>
  <si>
    <t>INJERTO DERIVACION HEMBRA TUBO ABN//INSTAL PP-RD SALIDA 50- TUBO 110**</t>
  </si>
  <si>
    <t>DR5IDH0501250</t>
  </si>
  <si>
    <t>INJERTO DERIVACION HEMBRA TUBO ABN//INSTAL PP-RD SALIDA 50- TUBO 125**</t>
  </si>
  <si>
    <t>DR5IDH0501600</t>
  </si>
  <si>
    <t>INJERTO DERIVACION HEMBRA TUBO ABN//INSTAL PP-RD SALIDA 50- TUBO 160**</t>
  </si>
  <si>
    <t>DR5IDH0502000</t>
  </si>
  <si>
    <t>INJERTO DERIVACION HEMBRA TUBO ABN//INSTAL PP-RD SALIDA 50-TUBO 200**</t>
  </si>
  <si>
    <t>DR5IDH0502500</t>
  </si>
  <si>
    <t>INJERTO DERIVACION HEMBRA TUBO ABN//INSTAL PP-RD SALIDA 50- TUBO 250**</t>
  </si>
  <si>
    <t>DR5IDH0503150</t>
  </si>
  <si>
    <t>INJERTO DERIVACION HEMBRA TUBO ABN//INSTAL PP-RD SALIDA 50-TUBO 315**</t>
  </si>
  <si>
    <t>50-315</t>
  </si>
  <si>
    <t>DR1CO03202004</t>
  </si>
  <si>
    <t>Colector PP-R 32-20x4</t>
  </si>
  <si>
    <t>DR1CO03202504</t>
  </si>
  <si>
    <t>Colector PP-R 32-25x4</t>
  </si>
  <si>
    <t>DR1CO04002504</t>
  </si>
  <si>
    <t>Colector PP-R 40-25x4</t>
  </si>
  <si>
    <t>DR4ME02000000</t>
  </si>
  <si>
    <t>8433375027525</t>
  </si>
  <si>
    <t>211.4</t>
  </si>
  <si>
    <t>C4</t>
  </si>
  <si>
    <t>DR4ME02500000</t>
  </si>
  <si>
    <t>8433375027532</t>
  </si>
  <si>
    <t>DR4ME03200000</t>
  </si>
  <si>
    <t>8433375027549</t>
  </si>
  <si>
    <t>DR4ME04000000</t>
  </si>
  <si>
    <t>8433375027556</t>
  </si>
  <si>
    <t>DR4ME05000000</t>
  </si>
  <si>
    <t>8433375027563</t>
  </si>
  <si>
    <t>DR4ME06300000</t>
  </si>
  <si>
    <t>DR4ME07500000</t>
  </si>
  <si>
    <t>DR4ME09000000</t>
  </si>
  <si>
    <t>DR4ME11000000</t>
  </si>
  <si>
    <t>DR4ME12500000</t>
  </si>
  <si>
    <t>DR4ME16000000</t>
  </si>
  <si>
    <t>DR4CE06309000</t>
  </si>
  <si>
    <t>DR4CE07509000</t>
  </si>
  <si>
    <t>DR4CE09009000</t>
  </si>
  <si>
    <t>DR4CE11009000</t>
  </si>
  <si>
    <t>DR4CE12509000</t>
  </si>
  <si>
    <t>DR4CE16009000</t>
  </si>
  <si>
    <t>DR4CE06304500</t>
  </si>
  <si>
    <t>DR4CE07504500</t>
  </si>
  <si>
    <t>DR4CE09004500</t>
  </si>
  <si>
    <t>DR4CE11004500</t>
  </si>
  <si>
    <t>DR4CE12504500</t>
  </si>
  <si>
    <t>DR4CE16004500</t>
  </si>
  <si>
    <t>DR4TE06300000</t>
  </si>
  <si>
    <t>DR4TE07500000</t>
  </si>
  <si>
    <t>DR4TE09000000</t>
  </si>
  <si>
    <t>DR4TE11000000</t>
  </si>
  <si>
    <t>DR4TE12500000</t>
  </si>
  <si>
    <t>DR4TE16000000</t>
  </si>
  <si>
    <t>DR2ERH0200120</t>
  </si>
  <si>
    <t>8433375008722</t>
  </si>
  <si>
    <t>ENLACE R.H. ABN//INSTAL PP-RD 20-1/2"</t>
  </si>
  <si>
    <t>20-1/2"</t>
  </si>
  <si>
    <t>1/2"</t>
  </si>
  <si>
    <t>38.3</t>
  </si>
  <si>
    <t>15.2</t>
  </si>
  <si>
    <t>DR2ERH0200340</t>
  </si>
  <si>
    <t>8433375008739</t>
  </si>
  <si>
    <t>ENLACE R.H. ABN//INSTAL PP-RD 20-3/4"</t>
  </si>
  <si>
    <t>20-3/4"</t>
  </si>
  <si>
    <t>3/4"</t>
  </si>
  <si>
    <t>15.3</t>
  </si>
  <si>
    <t>DR2ERH0250120</t>
  </si>
  <si>
    <t>8433375008746</t>
  </si>
  <si>
    <t>ENLACE R.H. ABN//INSTAL PP-RD 25-1/2"</t>
  </si>
  <si>
    <t>25-1/2"</t>
  </si>
  <si>
    <t>41.5</t>
  </si>
  <si>
    <t>DR2ERH0250340</t>
  </si>
  <si>
    <t>8433375008753</t>
  </si>
  <si>
    <t>ENLACE R.H. ABN//INSTAL PP-RD 25-3/4"</t>
  </si>
  <si>
    <t>25-3/4"</t>
  </si>
  <si>
    <t>40.0</t>
  </si>
  <si>
    <t>DR2ERH0320340</t>
  </si>
  <si>
    <t>8433375008760</t>
  </si>
  <si>
    <t>ENLACE R.H. ABN//INSTAL PP-RD 32-3/4"</t>
  </si>
  <si>
    <t>32-3/4"</t>
  </si>
  <si>
    <t>46.0</t>
  </si>
  <si>
    <t>DR2ERHTE32001</t>
  </si>
  <si>
    <t>8433375008777</t>
  </si>
  <si>
    <t>ENLACE R.H. ABN//INSTAL PP-RD TUER.EXA.32-1"</t>
  </si>
  <si>
    <t>32-1"</t>
  </si>
  <si>
    <t>1"</t>
  </si>
  <si>
    <t>52.3</t>
  </si>
  <si>
    <t>DR2ERHTE40114</t>
  </si>
  <si>
    <t>8433375008784</t>
  </si>
  <si>
    <t>ENLACE R.H. ABN//INSTAL PP-RD TUER.EXA.40-11/4</t>
  </si>
  <si>
    <t>40-1 1/4"</t>
  </si>
  <si>
    <t>1 1/4"</t>
  </si>
  <si>
    <t>64.3</t>
  </si>
  <si>
    <t>DR2ERHTE50112</t>
  </si>
  <si>
    <t>8433375008791</t>
  </si>
  <si>
    <t>ENLACE R.H. ABN//INSTAL PP-RD TUER.EXA.50-11/2</t>
  </si>
  <si>
    <t>50-1 1/2"</t>
  </si>
  <si>
    <t>1 1/2"</t>
  </si>
  <si>
    <t>67.6</t>
  </si>
  <si>
    <t>DR2ERHTE63002</t>
  </si>
  <si>
    <t>8433375008807</t>
  </si>
  <si>
    <t>ENLACE R.H. ABN//INSTAL PP-RD TUER.EXA. 63-2"</t>
  </si>
  <si>
    <t>63-2"</t>
  </si>
  <si>
    <t>2"</t>
  </si>
  <si>
    <t>76.2</t>
  </si>
  <si>
    <t>DR2ERHTE75212</t>
  </si>
  <si>
    <t>8433375008814</t>
  </si>
  <si>
    <t>ENLACE R.H. ABN//INSTAL PP-RD TUER.EXA.75-21/2</t>
  </si>
  <si>
    <t>75-2 1/2"</t>
  </si>
  <si>
    <t>2 1/2"</t>
  </si>
  <si>
    <t>83.0</t>
  </si>
  <si>
    <t>29.8</t>
  </si>
  <si>
    <t>DR2ERHTE90003</t>
  </si>
  <si>
    <t>8433375008821</t>
  </si>
  <si>
    <t>ENLACE R.H. ABN//INSTAL PP-RD TUER.EXA. 90-3"</t>
  </si>
  <si>
    <t>90-3"</t>
  </si>
  <si>
    <t>3"</t>
  </si>
  <si>
    <t>98.0</t>
  </si>
  <si>
    <t>35.0</t>
  </si>
  <si>
    <t>DR2ERHTE11004</t>
  </si>
  <si>
    <t>8433375008838</t>
  </si>
  <si>
    <t>ENLACE R.H. ABN//INSTAL PP-RD TUER.EXA. 110-4"</t>
  </si>
  <si>
    <t>110-4"</t>
  </si>
  <si>
    <t>4"</t>
  </si>
  <si>
    <t>DR2ERM0200120</t>
  </si>
  <si>
    <t>8433375008845</t>
  </si>
  <si>
    <t>ENLACE R.M. ABN//INSTAL PP-RD 20-1/2"</t>
  </si>
  <si>
    <t>50.3</t>
  </si>
  <si>
    <t>DR2ERM0200340</t>
  </si>
  <si>
    <t>8433375008852</t>
  </si>
  <si>
    <t>ENLACE R.M. ABN//INSTAL PP-RD 20-3/4"</t>
  </si>
  <si>
    <t>56.5</t>
  </si>
  <si>
    <t>DR2ERM0250120</t>
  </si>
  <si>
    <t>8433375008869</t>
  </si>
  <si>
    <t>ENLACE R.M. ABN//INSTAL PP-RD 25-1/2"</t>
  </si>
  <si>
    <t>DR2ERM0250340</t>
  </si>
  <si>
    <t>8433375008876</t>
  </si>
  <si>
    <t>ENLACE R.M. ABN//INSTAL PP-RD 25-3/4"</t>
  </si>
  <si>
    <t>DR2ERM0320340</t>
  </si>
  <si>
    <t>8433375008883</t>
  </si>
  <si>
    <t>ENLACE R.M. ABN//INSTAL PP-RD 32-3/4"</t>
  </si>
  <si>
    <t>59.0</t>
  </si>
  <si>
    <t>DR2ERMTE32001</t>
  </si>
  <si>
    <t>8433375008890</t>
  </si>
  <si>
    <t>ENLACE R.M. ABN//INSTAL PP-RD TUER.EXA.32-1"</t>
  </si>
  <si>
    <t>DR2ERMTE40114</t>
  </si>
  <si>
    <t>8433375008906</t>
  </si>
  <si>
    <t>ENLACE R.M. ABN//INSTAL PP-RD TUER.EXA.40-11/4"</t>
  </si>
  <si>
    <t>81.6</t>
  </si>
  <si>
    <t>DR2ERMTE50112</t>
  </si>
  <si>
    <t>8433375008913</t>
  </si>
  <si>
    <t>ENLACE R.M. ABN//INSTAL PP-RD TUER.EXA.50-11/2"</t>
  </si>
  <si>
    <t>86.4</t>
  </si>
  <si>
    <t>DR2ERMTE63002</t>
  </si>
  <si>
    <t>8433375008920</t>
  </si>
  <si>
    <t>ENLACE R.M. ABN//INSTAL PP-RD TUER.EXA. 63-2"</t>
  </si>
  <si>
    <t>101.2</t>
  </si>
  <si>
    <t>DR2ERMTE75212</t>
  </si>
  <si>
    <t>8433375008937</t>
  </si>
  <si>
    <t>ENLACE R.M. ABN//INSTAL PP-RD TUER.EXA.75-21/2"</t>
  </si>
  <si>
    <t>100.5</t>
  </si>
  <si>
    <t>DR2ERMTE90003</t>
  </si>
  <si>
    <t>8433375008944</t>
  </si>
  <si>
    <t>ENLACE R.M. ABN//INSTAL PP-RD TUER.EXA. 90-3"</t>
  </si>
  <si>
    <t>125.0</t>
  </si>
  <si>
    <t>DR2ERMTE11004</t>
  </si>
  <si>
    <t>8433375008951</t>
  </si>
  <si>
    <t>ENLACE R.M. ABN//INSTAL PP-RD TUER.EXA. 110-4"</t>
  </si>
  <si>
    <t>133.0</t>
  </si>
  <si>
    <t>DR2EHTM020034</t>
  </si>
  <si>
    <t>8433375009521</t>
  </si>
  <si>
    <t>ENLACE HEMBRA TUERCA MÓVIL ABN//INSTAL PP-RD 20X3/4</t>
  </si>
  <si>
    <t>20 - 3/4"</t>
  </si>
  <si>
    <t>DR2EHTM025001</t>
  </si>
  <si>
    <t>8433375009538</t>
  </si>
  <si>
    <t>ENLACE HEMBRA TUERCA MÓVIL ABN//INSTAL PP-RD 25X1</t>
  </si>
  <si>
    <t>25 - 1"</t>
  </si>
  <si>
    <t>DR2EHTM025034</t>
  </si>
  <si>
    <t>8433375009545</t>
  </si>
  <si>
    <t>ENLACE HEMBRA TUERCA MÓVIL ABN//INSTAL PP-RD 25X3/4</t>
  </si>
  <si>
    <t>25 - 3/4"</t>
  </si>
  <si>
    <t>DR2EHTM032001</t>
  </si>
  <si>
    <t>8433375009552</t>
  </si>
  <si>
    <t>ENLACE HEMBRA TUERCA MÓVIL ABN//INSTAL PP-RD 32X1</t>
  </si>
  <si>
    <t>32 - 1"</t>
  </si>
  <si>
    <t>DR2EHTM032114</t>
  </si>
  <si>
    <t>8433375009569</t>
  </si>
  <si>
    <t>ENLACE HEMBRA TUERCA MÓVIL ABN//INSTAL PP-RD 32X11/4</t>
  </si>
  <si>
    <t>32 - 1 1/4"</t>
  </si>
  <si>
    <t>DR2TURH020012</t>
  </si>
  <si>
    <t>8433375009019</t>
  </si>
  <si>
    <t>TUERCA UNION R.H.  ABN//INSTAL PP-RD 20-1/2"</t>
  </si>
  <si>
    <t>38.0</t>
  </si>
  <si>
    <t>16.0</t>
  </si>
  <si>
    <t>DR2TURH025034</t>
  </si>
  <si>
    <t>8433375009026</t>
  </si>
  <si>
    <t>TUERCA UNION R.H. ABN//INSTAL PP-RD 25-3/4"</t>
  </si>
  <si>
    <t>44.4</t>
  </si>
  <si>
    <t>17.3</t>
  </si>
  <si>
    <t>DR2TURH032001</t>
  </si>
  <si>
    <t>8433375009033</t>
  </si>
  <si>
    <t>TUERCA UNION R.H. ABN//INSTAL PP-RD 32-1"</t>
  </si>
  <si>
    <t>45.1</t>
  </si>
  <si>
    <t>18.6</t>
  </si>
  <si>
    <t>DR2TURH040114</t>
  </si>
  <si>
    <t>8433375009057</t>
  </si>
  <si>
    <t>TUERCA UNION R.H. ABN//INSTAL PP-RD 40-11/4"</t>
  </si>
  <si>
    <t>47.7</t>
  </si>
  <si>
    <t>22.0</t>
  </si>
  <si>
    <t>DR2TURH050112</t>
  </si>
  <si>
    <t>8433375009064</t>
  </si>
  <si>
    <t>TUERCA UNION R.H. ABN//INSTAL PP-RD 50-11/2"</t>
  </si>
  <si>
    <t>48.1</t>
  </si>
  <si>
    <t>DR2TURH063002</t>
  </si>
  <si>
    <t>8433375009088</t>
  </si>
  <si>
    <t>TUERCA UNION R.H. ABN//INSTAL PP-RD 63-2"</t>
  </si>
  <si>
    <t>DR2TURH075212</t>
  </si>
  <si>
    <t>8433375009095</t>
  </si>
  <si>
    <t>TUERCA UNION R.H. ABN//INSTAL PP-RD 75-21/2"</t>
  </si>
  <si>
    <t>75-21/2"</t>
  </si>
  <si>
    <t>2"1/2</t>
  </si>
  <si>
    <t>DR2TURH090003</t>
  </si>
  <si>
    <t>8433375009101</t>
  </si>
  <si>
    <t>TUERCA UNION R.H. ABN//INSTAL PP-RD 90-3"</t>
  </si>
  <si>
    <t>75.1</t>
  </si>
  <si>
    <t>36.3</t>
  </si>
  <si>
    <t>DR2TURH110004</t>
  </si>
  <si>
    <t>TUERCA UNION R.H. ABN//INSTAL PP-RD 110-4"</t>
  </si>
  <si>
    <t>D   (mm)</t>
  </si>
  <si>
    <t>DR2TURM020012</t>
  </si>
  <si>
    <t>8433375009118</t>
  </si>
  <si>
    <t>TUERCA UNION R.M.  ABN//INSTAL PP-RD 20-1/2"</t>
  </si>
  <si>
    <t>DR2TURM025034</t>
  </si>
  <si>
    <t>8433375009125</t>
  </si>
  <si>
    <t>TUERCA UNION R.M. ABN//INSTAL PP-RD 25-3/4"</t>
  </si>
  <si>
    <t>57.0</t>
  </si>
  <si>
    <t>DR2TURM032001</t>
  </si>
  <si>
    <t>8433375009132</t>
  </si>
  <si>
    <t>TUERCA UNION R.M. ABN//INSTAL PP-RD 32-1"</t>
  </si>
  <si>
    <t>57.14</t>
  </si>
  <si>
    <t>DR2TURM040114</t>
  </si>
  <si>
    <t>8433375009149</t>
  </si>
  <si>
    <t>TUERCA UNION R.M. ABN//INSTAL PP-RD 40-11/4"</t>
  </si>
  <si>
    <t>63.35</t>
  </si>
  <si>
    <t>DR2TURM050112</t>
  </si>
  <si>
    <t>8433375009156</t>
  </si>
  <si>
    <t>TUERCA UNION R.M. ABN//INSTAL PP-RD 50-11/2"</t>
  </si>
  <si>
    <t>66.14</t>
  </si>
  <si>
    <t>DR2TURM063002</t>
  </si>
  <si>
    <t>8433375009163</t>
  </si>
  <si>
    <t>TUERCA UNION R.M. ABN//INSTAL PP-RD 63-2"</t>
  </si>
  <si>
    <t>76.70</t>
  </si>
  <si>
    <t>DR2TURM075212</t>
  </si>
  <si>
    <t>TUERCA UNION R.M. ABN//INSTAL PP-RD 75-21/2"</t>
  </si>
  <si>
    <t xml:space="preserve">2"1/2 </t>
  </si>
  <si>
    <t>DR2TURM090003</t>
  </si>
  <si>
    <t>8433375009170</t>
  </si>
  <si>
    <t>TUERCA UNION R.M. ABN//INSTAL PP-RD 90-3"</t>
  </si>
  <si>
    <t>95.50</t>
  </si>
  <si>
    <t>DR2TURM110004</t>
  </si>
  <si>
    <t>TUERCA UNION R.M. ABN//INSTAL PP-RD 110-4"</t>
  </si>
  <si>
    <t>D 1  (mm)</t>
  </si>
  <si>
    <t>D2  (mm)</t>
  </si>
  <si>
    <t>L1   (mm)</t>
  </si>
  <si>
    <t>L2   (mm)</t>
  </si>
  <si>
    <t>DR2CP02001200</t>
  </si>
  <si>
    <t>8433375008593</t>
  </si>
  <si>
    <t>CODO PLACA ABN//INSTAL PP-RD 20-1/2"</t>
  </si>
  <si>
    <t>DR2CP02501200</t>
  </si>
  <si>
    <t>8433375008609</t>
  </si>
  <si>
    <t>CODO PLACA ABN//INSTAL PP-RD 25-1/2"</t>
  </si>
  <si>
    <t>L2  (mm)</t>
  </si>
  <si>
    <t>DR2CRH0200129</t>
  </si>
  <si>
    <t>8433375008616</t>
  </si>
  <si>
    <t>CODO R.H. ABN//INSTAL PP-RD 20-1/2" 90º</t>
  </si>
  <si>
    <t>DR2CRH0250129</t>
  </si>
  <si>
    <t>8433375008623</t>
  </si>
  <si>
    <t>CODO R.H. ABN//INSTAL PP-RD 25-1/2" 90º</t>
  </si>
  <si>
    <t>DR2CRH0250349</t>
  </si>
  <si>
    <t>8433375008630</t>
  </si>
  <si>
    <t>CODO R.H. ABN//INSTAL PP-RD 25-3/4" 90º</t>
  </si>
  <si>
    <t>DR2CRH0320349</t>
  </si>
  <si>
    <t>8433375008654</t>
  </si>
  <si>
    <t>CODO R.H. ABN//INSTAL PP-RD 32-3/4" 90º</t>
  </si>
  <si>
    <t>DR2CRH0320019</t>
  </si>
  <si>
    <t>8433375008647</t>
  </si>
  <si>
    <t>CODO R.H. TUER.HEXA. ABN//INSTAL PP-RD 32-1" 90º</t>
  </si>
  <si>
    <t>DR2CRM0200129</t>
  </si>
  <si>
    <t>8433375008661</t>
  </si>
  <si>
    <t>CODO R.M. ABN//INSTAL PP-RD 20-1/2" 90º</t>
  </si>
  <si>
    <t>DR2CRM0200349</t>
  </si>
  <si>
    <t>8433375008678</t>
  </si>
  <si>
    <t>CODO R.M. ABN//INSTAL PP-RD 20-3/4" 90º</t>
  </si>
  <si>
    <t>DR2CRM0250129</t>
  </si>
  <si>
    <t>8433375008685</t>
  </si>
  <si>
    <t>CODO R.M. ABN//INSTAL PP-RD 25-1/2" 90º</t>
  </si>
  <si>
    <t>DR2CRM0250349</t>
  </si>
  <si>
    <t>8433375008692</t>
  </si>
  <si>
    <t>CODO R.M. ABN//INSTAL PP-RD 25-3/4" 90º</t>
  </si>
  <si>
    <t>DR2CRM0320349</t>
  </si>
  <si>
    <t>8433375008715</t>
  </si>
  <si>
    <t>CODO R.M. ABN//INSTAL PP-RD 32-3/4" 90º</t>
  </si>
  <si>
    <t>DR2CRM0320019</t>
  </si>
  <si>
    <t>8433375008708</t>
  </si>
  <si>
    <t>CODO R.M TUER.HEXA..ABN//INSTAL PP-RD 32-1" 90º</t>
  </si>
  <si>
    <t>DR2CHTM025001</t>
  </si>
  <si>
    <t>8433375009491</t>
  </si>
  <si>
    <t>CODO HEMBRA TUERCA MÓVIL ABN//INSTAL PP-RD 90 - 25X1</t>
  </si>
  <si>
    <t>25- 1"</t>
  </si>
  <si>
    <t>DR2CHTM032001</t>
  </si>
  <si>
    <t>8433375009507</t>
  </si>
  <si>
    <t>CODO HEMBRA TUERCA MÓVIL ABN//INSTAL PP-RD 90 - 32X1</t>
  </si>
  <si>
    <t>32 -1"</t>
  </si>
  <si>
    <t>DR2CHTM032114</t>
  </si>
  <si>
    <t>8433375009514</t>
  </si>
  <si>
    <t>CODO HEMBRA TUERCA MÓVIL ABN//INSTAL PP-RD 90 - 32X11/4</t>
  </si>
  <si>
    <t>32-1 1/4"</t>
  </si>
  <si>
    <t>D1  (mm)</t>
  </si>
  <si>
    <t>L2 (mm)</t>
  </si>
  <si>
    <t>DR2TRH0200120</t>
  </si>
  <si>
    <t>8433375008968</t>
  </si>
  <si>
    <t>TE R.H. ABN//INSTAL PP-RD 20-1/2"</t>
  </si>
  <si>
    <t>DR2TRH0250120</t>
  </si>
  <si>
    <t>8433375008975</t>
  </si>
  <si>
    <t>TE R.H. ABN//INSTAL PP-RD 25-1/2"</t>
  </si>
  <si>
    <t>DR2TRH0250340</t>
  </si>
  <si>
    <t>8433375008982</t>
  </si>
  <si>
    <t>TE R.H. ABN//INSTAL PP-RD 25-3/4"</t>
  </si>
  <si>
    <t>DR2TRH0320340</t>
  </si>
  <si>
    <t>8433375009002</t>
  </si>
  <si>
    <t>TE R.H. ABN//INSTAL PP-RD 32-3/4"</t>
  </si>
  <si>
    <t>DR2TRH0320010</t>
  </si>
  <si>
    <t>8433375008999</t>
  </si>
  <si>
    <t>TE R.H. TUER.HEXA. ABN//INSTAL PP-RD 32-1"</t>
  </si>
  <si>
    <t>DR2CR03201204</t>
  </si>
  <si>
    <t>8433375023695</t>
  </si>
  <si>
    <t>Colector roscado PPR 32x1/2x4</t>
  </si>
  <si>
    <t>DR2CR04001204</t>
  </si>
  <si>
    <t>Colector roscado PPR 40x1/2x4</t>
  </si>
  <si>
    <t>D (mm)</t>
  </si>
  <si>
    <r>
      <rPr>
        <sz val="11"/>
        <color theme="0"/>
        <rFont val="Calibri"/>
        <family val="2"/>
      </rPr>
      <t>Ø</t>
    </r>
    <r>
      <rPr>
        <sz val="6.6"/>
        <color theme="0"/>
        <rFont val="Calibri"/>
        <family val="2"/>
      </rPr>
      <t xml:space="preserve"> tubo</t>
    </r>
    <r>
      <rPr>
        <sz val="11"/>
        <color theme="0"/>
        <rFont val="Calibri"/>
        <family val="2"/>
        <scheme val="minor"/>
      </rPr>
      <t xml:space="preserve">   (mm)</t>
    </r>
  </si>
  <si>
    <t>D2    (mm)</t>
  </si>
  <si>
    <t>DR2IH04025012</t>
  </si>
  <si>
    <t>8433375027587</t>
  </si>
  <si>
    <t>INJERTO ROSCADO ABN//INSTAL PP-RD 40x25x1/2</t>
  </si>
  <si>
    <t>40-1/2"</t>
  </si>
  <si>
    <t>DR2IH04025034</t>
  </si>
  <si>
    <t>8433375027594</t>
  </si>
  <si>
    <t>INJERTO ROSCADO ABN//INSTAL PP-RD 40x25x3/4"</t>
  </si>
  <si>
    <t>40-3/4"</t>
  </si>
  <si>
    <t>DR2IH05025012</t>
  </si>
  <si>
    <t>8433375027600</t>
  </si>
  <si>
    <t>INJERTO ROSCADO ABN//INSTAL PP-RD 50x25x1/2"</t>
  </si>
  <si>
    <t>50-1/2"</t>
  </si>
  <si>
    <t>DR2IH05025034</t>
  </si>
  <si>
    <t>8433375027617</t>
  </si>
  <si>
    <t>INJERTO ROSCADO ABN//INSTAL PP-RD 50x25x3/4"</t>
  </si>
  <si>
    <t>50-3/4"</t>
  </si>
  <si>
    <t>DR2IH06325012</t>
  </si>
  <si>
    <t>8433375027624</t>
  </si>
  <si>
    <t>INJERTO ROSCADO ABN//INSTAL PP-RD 63x25x1/2"</t>
  </si>
  <si>
    <t>63-1/2"</t>
  </si>
  <si>
    <t>DR2IH06325034</t>
  </si>
  <si>
    <t>8433375027631</t>
  </si>
  <si>
    <t>INJERTO ROSCADO ABN//INSTAL PP-RD 63x25x3/4"</t>
  </si>
  <si>
    <t>63-3/4"</t>
  </si>
  <si>
    <t>DR2IH07525012</t>
  </si>
  <si>
    <t>8433375027648</t>
  </si>
  <si>
    <t>INJERTO ROSCADO ABN//INSTAL PP-RD 75x25x1/2"</t>
  </si>
  <si>
    <t>75-1/2"</t>
  </si>
  <si>
    <t>DR2IH07525034</t>
  </si>
  <si>
    <t>8433375027655</t>
  </si>
  <si>
    <t>INJERTO ROSCADO ABN//INSTAL PP-RD 75x25x3/4"</t>
  </si>
  <si>
    <t>75-3/4"</t>
  </si>
  <si>
    <t>DR2IH07532001</t>
  </si>
  <si>
    <t>8433375027662</t>
  </si>
  <si>
    <t xml:space="preserve">INJERTO ROSCADO  ABN//INSTAL PP-RD  75x32x1" </t>
  </si>
  <si>
    <t>75-1"</t>
  </si>
  <si>
    <t>DR2IH09025012</t>
  </si>
  <si>
    <t>8433375027679</t>
  </si>
  <si>
    <t>INJERTO ROSCADO ABN//INSTAL PP-RD 90x25x1/2"</t>
  </si>
  <si>
    <t>90-1/2"</t>
  </si>
  <si>
    <t>DR2IH09025034</t>
  </si>
  <si>
    <t>8433375027686</t>
  </si>
  <si>
    <t>INJERTO ROSCADO ABN//INSTAL PP-RD 90x25x3/4"</t>
  </si>
  <si>
    <t>90-3/4"</t>
  </si>
  <si>
    <t>DR2IH09032001</t>
  </si>
  <si>
    <t>8433375027693</t>
  </si>
  <si>
    <t xml:space="preserve">INJERTO ROSCADO  ABN//INSTAL PP-RD 90x32x1" </t>
  </si>
  <si>
    <t>90-1"</t>
  </si>
  <si>
    <t>DR2IH11025012</t>
  </si>
  <si>
    <t>8433375027709</t>
  </si>
  <si>
    <t>INJERTO ROSCADO ABN//INSTAL PP-RD 110x25x1/2"</t>
  </si>
  <si>
    <t>110-1/2"</t>
  </si>
  <si>
    <t>DR2IH11025034</t>
  </si>
  <si>
    <t>8433375027716</t>
  </si>
  <si>
    <t>INJERTO ROSCADO ABN//INSTAL PP-RD 110x25x3/4"</t>
  </si>
  <si>
    <t>110-3/4"</t>
  </si>
  <si>
    <t>DR2IH11032001</t>
  </si>
  <si>
    <t>8433375027723</t>
  </si>
  <si>
    <t xml:space="preserve">INJERTO ROSCADO  ABN//INSTAL PP-RD 110x32x1" </t>
  </si>
  <si>
    <t>110-1"</t>
  </si>
  <si>
    <t>DR2IH12525012</t>
  </si>
  <si>
    <t>8433375027730</t>
  </si>
  <si>
    <t>INJERTO ROSCADO ABN//INSTAL PP-RD 125x25x1/2"</t>
  </si>
  <si>
    <t>125-1/2"</t>
  </si>
  <si>
    <t>DR2IH12525034</t>
  </si>
  <si>
    <t>8433375027747</t>
  </si>
  <si>
    <t>INJERTO ROSCADO ABN//INSTAL PP-RD 125x25x3/4"</t>
  </si>
  <si>
    <t>125-3/4"</t>
  </si>
  <si>
    <t>DR2IH12532001</t>
  </si>
  <si>
    <t>8433375027754</t>
  </si>
  <si>
    <t xml:space="preserve">INJERTO ROSCADO  ABN//INSTAL PP-RD 125x32x1" </t>
  </si>
  <si>
    <t>125-1"</t>
  </si>
  <si>
    <t>DR3VE02000000</t>
  </si>
  <si>
    <t>8433375009262</t>
  </si>
  <si>
    <t>VALVULA ESFERA ABN//INSTAL PP-RD 20</t>
  </si>
  <si>
    <t>211.5</t>
  </si>
  <si>
    <t>DR3VE02500000</t>
  </si>
  <si>
    <t>8433375009279</t>
  </si>
  <si>
    <t>VALVULA ESFERA ABN//INSTAL PP-RD 25</t>
  </si>
  <si>
    <t>DR3VE03200000</t>
  </si>
  <si>
    <t>8433375009286</t>
  </si>
  <si>
    <t>VALVULA ESFERA ABN//INSTAL PP-RD 32</t>
  </si>
  <si>
    <t>DR3VE04000000</t>
  </si>
  <si>
    <t>8433375009293</t>
  </si>
  <si>
    <t>VALVULA ESFERA ABN//INSTAL PP-RD 40</t>
  </si>
  <si>
    <t>111.0</t>
  </si>
  <si>
    <t>DR3VE05000000</t>
  </si>
  <si>
    <t>8433375009309</t>
  </si>
  <si>
    <t>VALVULA ESFERA ABN//INSTAL PP-RD 50</t>
  </si>
  <si>
    <t>119.0</t>
  </si>
  <si>
    <t>DR3VE06300000</t>
  </si>
  <si>
    <t>8433375009316</t>
  </si>
  <si>
    <t>VALVULA ESFERA ABN//INSTAL PP-RD 63</t>
  </si>
  <si>
    <t>139.0</t>
  </si>
  <si>
    <t>DR3VE07500000</t>
  </si>
  <si>
    <t>8433375009323</t>
  </si>
  <si>
    <t>VALVULA ESFERA ABN//INSTAL PP-RD 75</t>
  </si>
  <si>
    <t>160.0</t>
  </si>
  <si>
    <t>DR3VE09000000</t>
  </si>
  <si>
    <t>8433375025071</t>
  </si>
  <si>
    <t>VALVULA ESFERA ABN//INSTAL PP-RD 90</t>
  </si>
  <si>
    <t>DR3CVMO020034</t>
  </si>
  <si>
    <t>8433375009217</t>
  </si>
  <si>
    <t>VALV. C/MONTURA  MANDO OCULTO PP-RD 20x3/4"</t>
  </si>
  <si>
    <t>75.0</t>
  </si>
  <si>
    <t>DR3CVMO025034</t>
  </si>
  <si>
    <t>8433375009224</t>
  </si>
  <si>
    <t>VALV. C/MONTURA MANDO OCULTO PP-RD 25x3/4"</t>
  </si>
  <si>
    <t>DR3CVMV020034</t>
  </si>
  <si>
    <t>8433375009231</t>
  </si>
  <si>
    <t>VALV. C/MONT. C/VOLANTE PP-RD 20x3/4"</t>
  </si>
  <si>
    <t>DR3CVMV025034</t>
  </si>
  <si>
    <t>8433375009248</t>
  </si>
  <si>
    <t>VALV. C/MONT. C/VOLANTE PP-RD 25x3/4"</t>
  </si>
  <si>
    <t>DR3CVMV032001</t>
  </si>
  <si>
    <t>8433375009255</t>
  </si>
  <si>
    <t>VALV. C/MONT. C/VOLANTE PP-RD 32x1"</t>
  </si>
  <si>
    <t>89.0</t>
  </si>
  <si>
    <t>DR3CVMC020034</t>
  </si>
  <si>
    <t>8433375009187</t>
  </si>
  <si>
    <t>VÁLVULA CON MONTURA CON CABEZAL 20 3/4</t>
  </si>
  <si>
    <t>DR3CVMC025034</t>
  </si>
  <si>
    <t>8433375009194</t>
  </si>
  <si>
    <t>VÁLVULA CON MONTURA CON CABEZAL 25 3/4</t>
  </si>
  <si>
    <t>DR3CVMC032001</t>
  </si>
  <si>
    <t>8433375009200</t>
  </si>
  <si>
    <t>VÁLVULA CON MONTURA CON CABEZAL 32 1</t>
  </si>
  <si>
    <t>L (mm)</t>
  </si>
  <si>
    <t>8433375009613</t>
  </si>
  <si>
    <t>ABRAZADERA POLIPROPILENO 20</t>
  </si>
  <si>
    <t>8433375009637</t>
  </si>
  <si>
    <t>ABRAZADERA POLIPROPILENO 25</t>
  </si>
  <si>
    <t>8433375009651</t>
  </si>
  <si>
    <t>ABRAZADERA POLIPROPILENO 32</t>
  </si>
  <si>
    <t>8433375009675</t>
  </si>
  <si>
    <t>ABRAZADERA POLIPROPILENO 40</t>
  </si>
  <si>
    <t>z1   (mm)</t>
  </si>
  <si>
    <t>r  (mm)</t>
  </si>
  <si>
    <t>DR5CS51600900</t>
  </si>
  <si>
    <t>8433375037975</t>
  </si>
  <si>
    <t>CURVA PP-RD SOLDAR A TOPE S-5 VERDE 160-90º</t>
  </si>
  <si>
    <t>1,5 X d</t>
  </si>
  <si>
    <t>DR5CS52000900</t>
  </si>
  <si>
    <t>8433375037982</t>
  </si>
  <si>
    <t>CURVA PP-RD SOLDAR A TOPE S-5 VERDE 200-90º</t>
  </si>
  <si>
    <t>DR5CS52500900</t>
  </si>
  <si>
    <t>8433375037999</t>
  </si>
  <si>
    <t>CURVA PP-RD SOLDAR A TOPE S-5 VERDE 250-90º</t>
  </si>
  <si>
    <t>DR5CS53150900</t>
  </si>
  <si>
    <t>8433375058611</t>
  </si>
  <si>
    <t>CURVA PP-RD SOLDAR A TOPE S-5 VERDE 315-90º</t>
  </si>
  <si>
    <t>DR5CS53550900</t>
  </si>
  <si>
    <t>8433375058635</t>
  </si>
  <si>
    <t>CURVA PP-RD SOLDAR A TOPE S-5 VERDE 355-90º</t>
  </si>
  <si>
    <t>DR5CS54000900</t>
  </si>
  <si>
    <t>8433375058659</t>
  </si>
  <si>
    <t>CURVA PP-RD SOLDAR A TOPE S-5 VERDE 400-90º</t>
  </si>
  <si>
    <t>DR5CS54500900</t>
  </si>
  <si>
    <t>8433375058673</t>
  </si>
  <si>
    <t>CURVA PP-RD SOLDAR A TOPE S-5 VERDE 450-90º</t>
  </si>
  <si>
    <t>DR5CS55000900</t>
  </si>
  <si>
    <t>8433375058697</t>
  </si>
  <si>
    <t>CURVA PP-RD SOLDAR A TOPE S-5 VERDE 500-90º</t>
  </si>
  <si>
    <t>DR5CS81600900</t>
  </si>
  <si>
    <t>8433375058710</t>
  </si>
  <si>
    <t>CURVA PP-RD SOLDAR A TOPE S-8 VERDE 160-90º</t>
  </si>
  <si>
    <t>DR5CS82000900</t>
  </si>
  <si>
    <t>8433375058734</t>
  </si>
  <si>
    <t>CURVA PP-RD SOLDAR A TOPE S-8 VERDE 200-90º</t>
  </si>
  <si>
    <t>DR5CS82500900</t>
  </si>
  <si>
    <t>8433375058758</t>
  </si>
  <si>
    <t>CURVA PP-RD SOLDAR A TOPE S-8 VERDE 250-90º</t>
  </si>
  <si>
    <t>DR5CS83150900</t>
  </si>
  <si>
    <t>8433375058772</t>
  </si>
  <si>
    <t>CURVA PP-RD SOLDAR A TOPE S-8 VERDE 315-90º</t>
  </si>
  <si>
    <t>DR5CS83550900</t>
  </si>
  <si>
    <t>8433375058796</t>
  </si>
  <si>
    <t>CURVA PP-RD SOLDAR A TOPE S-8 VERDE 355-90º</t>
  </si>
  <si>
    <t>DR5CS84000900</t>
  </si>
  <si>
    <t>8433375058819</t>
  </si>
  <si>
    <t>CURVA PP-RD SOLDAR A TOPE S-8 VERDE 400-90º</t>
  </si>
  <si>
    <t>DR5CS84500900</t>
  </si>
  <si>
    <t>8433375058833</t>
  </si>
  <si>
    <t>CURVA PP-RD SOLDAR A TOPE S-8 VERDE 450-90º</t>
  </si>
  <si>
    <t>DR5CS85000900</t>
  </si>
  <si>
    <t>8433375058857</t>
  </si>
  <si>
    <t>CURVA PP-RD SOLDAR A TOPE S-8 VERDE 500-90º</t>
  </si>
  <si>
    <t>DR5CS51600450</t>
  </si>
  <si>
    <t>8433375034134</t>
  </si>
  <si>
    <t>CURVA PP-RD SOLDAR A TOPE S-5 VERDE 160-45º</t>
  </si>
  <si>
    <t>DR5CS52000450</t>
  </si>
  <si>
    <t>8433375034141</t>
  </si>
  <si>
    <t>CURVA PP-RD SOLDAR A TOPE S-5 VERDE 200-45º</t>
  </si>
  <si>
    <t>DR5CS52500450</t>
  </si>
  <si>
    <t>8433375034158</t>
  </si>
  <si>
    <t>CURVA PP-RD SOLDAR A TOPE S-5 VERDE 250-45º</t>
  </si>
  <si>
    <t>DR5CS53150450</t>
  </si>
  <si>
    <t>8433375058604</t>
  </si>
  <si>
    <t>CURVA PP-RD SOLDAR A TOPE S-5 VERDE 315-45º</t>
  </si>
  <si>
    <t>DR5CS53550450</t>
  </si>
  <si>
    <t>8433375058628</t>
  </si>
  <si>
    <t>CURVA PP-RD SOLDAR A TOPE S-5 VERDE 355-45º</t>
  </si>
  <si>
    <t>DR5CS54000450</t>
  </si>
  <si>
    <t>8433375058642</t>
  </si>
  <si>
    <t>CURVA PP-RD SOLDAR A TOPE S-5 VERDE 400-45º</t>
  </si>
  <si>
    <t>DR5CS54500450</t>
  </si>
  <si>
    <t>8433375058666</t>
  </si>
  <si>
    <t>CURVA PP-RD SOLDAR A TOPE S-5 VERDE 450-45º</t>
  </si>
  <si>
    <t>DR5CS55000450</t>
  </si>
  <si>
    <t>8433375058680</t>
  </si>
  <si>
    <t>CURVA PP-RD SOLDAR A TOPE S-5 VERDE 500-45º</t>
  </si>
  <si>
    <t>DR5CS81600450</t>
  </si>
  <si>
    <t>8433375058703</t>
  </si>
  <si>
    <t>CURVA PP-RD SOLDAR A TOPE S-8 VERDE 160-45º</t>
  </si>
  <si>
    <t>DR5CS82000450</t>
  </si>
  <si>
    <t>8433375058727</t>
  </si>
  <si>
    <t>CURVA PP-RD SOLDAR A TOPE S-8 VERDE 200-45º</t>
  </si>
  <si>
    <t>DR5CS82500450</t>
  </si>
  <si>
    <t>8433375058741</t>
  </si>
  <si>
    <t>CURVA PP-RD SOLDAR A TOPE S-8 VERDE 250-45º</t>
  </si>
  <si>
    <t>DR5CS83150450</t>
  </si>
  <si>
    <t>8433375058765</t>
  </si>
  <si>
    <t>CURVA PP-RD SOLDAR A TOPE S-8 VERDE 315-45º</t>
  </si>
  <si>
    <t>DR5CS83550450</t>
  </si>
  <si>
    <t>8433375058789</t>
  </si>
  <si>
    <t>CURVA PP-RD SOLDAR A TOPE S-8 VERDE 355-45º</t>
  </si>
  <si>
    <t>DR5CS84000450</t>
  </si>
  <si>
    <t>8433375058802</t>
  </si>
  <si>
    <t>CURVA PP-RD SOLDAR A TOPE S-8 VERDE 400-45º</t>
  </si>
  <si>
    <t>DR5CS84500450</t>
  </si>
  <si>
    <t>8433375058826</t>
  </si>
  <si>
    <t>CURVA PP-RD SOLDAR A TOPE S-8 VERDE 450-45º</t>
  </si>
  <si>
    <t>DR5CS85000450</t>
  </si>
  <si>
    <t>8433375058840</t>
  </si>
  <si>
    <t>CURVA PP-RD SOLDAR A TOPE S-8 VERDE 500-45º</t>
  </si>
  <si>
    <t>z1 (mm)</t>
  </si>
  <si>
    <t>z2 (mm)</t>
  </si>
  <si>
    <t>DR5TS51600000</t>
  </si>
  <si>
    <t>8433375038064</t>
  </si>
  <si>
    <t>TE PP-RD SOLDAR A TOPE S-5 VERDE 160</t>
  </si>
  <si>
    <t>DR5TS52000000</t>
  </si>
  <si>
    <t>8433375059595</t>
  </si>
  <si>
    <t>TE PP-RD SOLDAR A TOPE S-5 VERDE 200</t>
  </si>
  <si>
    <t>DR5TS52500000</t>
  </si>
  <si>
    <t>8433375034233</t>
  </si>
  <si>
    <t>TE PP-RD SOLDAR A TOPE S-5 VERDE 250</t>
  </si>
  <si>
    <t>DR5TS53150000</t>
  </si>
  <si>
    <t>8433375059601</t>
  </si>
  <si>
    <t>TE PP-RD SOLDAR A TOPE S-5 VERDE 315</t>
  </si>
  <si>
    <t>DR5TS53550000</t>
  </si>
  <si>
    <t>8433375059618</t>
  </si>
  <si>
    <t>TE PP-RD SOLDAR A TOPE S-5 VERDE 355</t>
  </si>
  <si>
    <t>DR5TS54000000</t>
  </si>
  <si>
    <t>8433375059625</t>
  </si>
  <si>
    <t>TE PP-RD SOLDAR A TOPE S-5 VERDE 400</t>
  </si>
  <si>
    <t>DR5TS54500000</t>
  </si>
  <si>
    <t>8433375059632</t>
  </si>
  <si>
    <t>TE PP-RD SOLDAR A TOPE S-5 VERDE 450</t>
  </si>
  <si>
    <t>DR5TS55000000</t>
  </si>
  <si>
    <t>8433375059649</t>
  </si>
  <si>
    <t>TE PP-RD SOLDAR A TOPE S-5 VERDE 500</t>
  </si>
  <si>
    <t>DR5TS81600000</t>
  </si>
  <si>
    <t>8433375059656</t>
  </si>
  <si>
    <t>TE PP-RD SOLDAR A TOPE S-8 VERDE 160</t>
  </si>
  <si>
    <t>DR5TS82000000</t>
  </si>
  <si>
    <t>8433375059663</t>
  </si>
  <si>
    <t>TE PP-RD SOLDAR A TOPE S-8 VERDE 200</t>
  </si>
  <si>
    <t>DR5TS82500000</t>
  </si>
  <si>
    <t>8433375059670</t>
  </si>
  <si>
    <t>TE PP-RD SOLDAR A TOPE S-8 VERDE 250</t>
  </si>
  <si>
    <t>DR5TS83150000</t>
  </si>
  <si>
    <t>8433375059687</t>
  </si>
  <si>
    <t>TE PP-RD SOLDAR A TOPE S-8 VERDE 315</t>
  </si>
  <si>
    <t>DR5TS83550000</t>
  </si>
  <si>
    <t>8433375059694</t>
  </si>
  <si>
    <t>TE PP-RD SOLDAR A TOPE S-8 VERDE 355</t>
  </si>
  <si>
    <t>DR5TS84000000</t>
  </si>
  <si>
    <t>8433375059700</t>
  </si>
  <si>
    <t>TE PP-RD SOLDAR A TOPE S-8 VERDE 400</t>
  </si>
  <si>
    <t>DR5TS84500000</t>
  </si>
  <si>
    <t>8433375059717</t>
  </si>
  <si>
    <t>TE PP-RD SOLDAR A TOPE S-8 VERDE 450</t>
  </si>
  <si>
    <t>DR5TS85000000</t>
  </si>
  <si>
    <t>8433375059724</t>
  </si>
  <si>
    <t>TE PP-RD SOLDAR A TOPE S-8 VERDE 500</t>
  </si>
  <si>
    <t>Z1
(mm)</t>
  </si>
  <si>
    <t>Z2
(mm)</t>
  </si>
  <si>
    <t>D1
(mm)</t>
  </si>
  <si>
    <t>D2
(mm)</t>
  </si>
  <si>
    <t>DR5TRS5160110</t>
  </si>
  <si>
    <t>8433375059267</t>
  </si>
  <si>
    <t>TE REDUCIDA PP-RD SOLDAR A TOPE 160-110 S-5 / SDR 11</t>
  </si>
  <si>
    <t>DR5TRS5160125</t>
  </si>
  <si>
    <t>8433375059274</t>
  </si>
  <si>
    <t>TE REDUCIDA PP-RD SOLDAR A TOPE 160-125 S-5 / SDR 11</t>
  </si>
  <si>
    <t>DR5TRS5200110</t>
  </si>
  <si>
    <t>8433375059281</t>
  </si>
  <si>
    <t>TE REDUCIDA PP-RD SOLDAR A TOPE 200-110 S-5 / SDR 11</t>
  </si>
  <si>
    <t>200-110</t>
  </si>
  <si>
    <t>DR5TRS5200125</t>
  </si>
  <si>
    <t>8433375059298</t>
  </si>
  <si>
    <t>TE REDUCIDA PP-RD SOLDAR A TOPE 200-125 S-5 / SDR 11</t>
  </si>
  <si>
    <t>200-125</t>
  </si>
  <si>
    <t>DR5TRS5200160</t>
  </si>
  <si>
    <t>8433375059304</t>
  </si>
  <si>
    <t>TE REDUCIDA PP-RD SOLDAR A TOPE 200-160 S-5 / SDR 11</t>
  </si>
  <si>
    <t>200-160</t>
  </si>
  <si>
    <t>DR5TRS5250110</t>
  </si>
  <si>
    <t>8433375034226</t>
  </si>
  <si>
    <t>TE REDUCIDA PP-RD SOLDAR A TOPE 250-110 S-5 / SDR 11</t>
  </si>
  <si>
    <t>250-110</t>
  </si>
  <si>
    <t>DR5TRS5250125</t>
  </si>
  <si>
    <t>8433375059311</t>
  </si>
  <si>
    <t>TE REDUCIDA PP-RD SOLDAR A TOPE 250-125 S-5 / SDR 11</t>
  </si>
  <si>
    <t>250-125</t>
  </si>
  <si>
    <t>DR5TRS5250160</t>
  </si>
  <si>
    <t>8433375059328</t>
  </si>
  <si>
    <t>TE REDUCIDA PP-RD SOLDAR A TOPE 250-160 S-5 / SDR 11</t>
  </si>
  <si>
    <t>250-160</t>
  </si>
  <si>
    <t>DR5TRS5250200</t>
  </si>
  <si>
    <t>8433375059335</t>
  </si>
  <si>
    <t>TE REDUCIDA PP-RD SOLDAR A TOPE 250-200 S-5 / SDR 11</t>
  </si>
  <si>
    <t>250-200</t>
  </si>
  <si>
    <t>DR5TRS5315160</t>
  </si>
  <si>
    <t>8433375059342</t>
  </si>
  <si>
    <t>TE REDUCIDA PP-RD SOLDAR A TOPE 315-160 S-5 / SDR 11</t>
  </si>
  <si>
    <t>315-160</t>
  </si>
  <si>
    <t>DR5TRS5315200</t>
  </si>
  <si>
    <t>8433375059359</t>
  </si>
  <si>
    <t>TE REDUCIDA PP-RD SOLDAR A TOPE 315-200 S-5 / SDR 11</t>
  </si>
  <si>
    <t>315-200</t>
  </si>
  <si>
    <t>DR5TRS5355200</t>
  </si>
  <si>
    <t>8433375059366</t>
  </si>
  <si>
    <t>TE REDUCIDA PP-RD SOLDAR A TOPE 355-200 S-5 / SDR 11</t>
  </si>
  <si>
    <t>355-200</t>
  </si>
  <si>
    <t>DR5TRS5400160</t>
  </si>
  <si>
    <t>8433375059373</t>
  </si>
  <si>
    <t>TE REDUCIDA PP-RD SOLDAR A TOPE 400-160 S-5 / SDR 11</t>
  </si>
  <si>
    <t>CONSULTAR</t>
  </si>
  <si>
    <t>400-160</t>
  </si>
  <si>
    <t>DR5TRS5400200</t>
  </si>
  <si>
    <t>8433375059380</t>
  </si>
  <si>
    <t>TE REDUCIDA PP-RD SOLDAR A TOPE 400-200 S-5 / SDR 11</t>
  </si>
  <si>
    <t>400-200</t>
  </si>
  <si>
    <t>DR5TRS5450200</t>
  </si>
  <si>
    <t>8433375059397</t>
  </si>
  <si>
    <t>TE REDUCIDA PP-RD SOLDAR A TOPE 450-200 S-5 / SDR 11</t>
  </si>
  <si>
    <t>450-200</t>
  </si>
  <si>
    <t>DR5TRS5500160</t>
  </si>
  <si>
    <t>8433375059403</t>
  </si>
  <si>
    <t>TE REDUCIDA PP-RD SOLDAR A TOPE 500-160 S-5 / SDR 11</t>
  </si>
  <si>
    <t>500-160</t>
  </si>
  <si>
    <t>DR5TRS5500200</t>
  </si>
  <si>
    <t>8433375059410</t>
  </si>
  <si>
    <t>TE REDUCIDA PP-RD SOLDAR A TOPE 500-200 S-5 / SDR 11</t>
  </si>
  <si>
    <t>500-200</t>
  </si>
  <si>
    <t>DR5TRS8160110</t>
  </si>
  <si>
    <t>8433375059427</t>
  </si>
  <si>
    <t>TE REDUCIDA SOLDAR A TOPE 160-110 S-8 / SDR 17</t>
  </si>
  <si>
    <t>DR5TRS8160125</t>
  </si>
  <si>
    <t>8433375059434</t>
  </si>
  <si>
    <t>TE REDUCIDA SOLDAR A TOPE 160-125 S-8 / SDR 17</t>
  </si>
  <si>
    <t>DR5TRS8200110</t>
  </si>
  <si>
    <t>8433375059441</t>
  </si>
  <si>
    <t>TE REDUCIDA SOLDAR A TOPE 200-110 S-8 / SDR 17</t>
  </si>
  <si>
    <t>DR5TRS8200125</t>
  </si>
  <si>
    <t>8433375059458</t>
  </si>
  <si>
    <t>TE REDUCIDA SOLDAR A TOPE 200-125 S-8 / SDR 17</t>
  </si>
  <si>
    <t>DR5TRS8200160</t>
  </si>
  <si>
    <t>8433375059465</t>
  </si>
  <si>
    <t>TE REDUCIDA SOLDAR A TOPE 200-160 S-8 / SDR 17</t>
  </si>
  <si>
    <t>DR5TRS8250110</t>
  </si>
  <si>
    <t>8433375059472</t>
  </si>
  <si>
    <t>TE REDUCIDA SOLDAR A TOPE 250-110 S-8 / SDR 17</t>
  </si>
  <si>
    <t>DR5TRS8250125</t>
  </si>
  <si>
    <t>8433375059489</t>
  </si>
  <si>
    <t>TE REDUCIDA SOLDAR A TOPE 250-125 S-8 / SDR 17</t>
  </si>
  <si>
    <t>DR5TRS8250160</t>
  </si>
  <si>
    <t>8433375059496</t>
  </si>
  <si>
    <t>TE REDUCIDA SOLDAR A TOPE 250-160 S-8 / SDR 17</t>
  </si>
  <si>
    <t>DR5TRS8250200</t>
  </si>
  <si>
    <t>8433375059502</t>
  </si>
  <si>
    <t>TE REDUCIDA SOLDAR A TOPE 250-200 S-8 / SDR 17</t>
  </si>
  <si>
    <t>DR5TRS8315160</t>
  </si>
  <si>
    <t>8433375059519</t>
  </si>
  <si>
    <t>TE REDUCIDA SOLDAR A TOPE 315-160 S-8 / SDR 17</t>
  </si>
  <si>
    <t>DR5TRS8315200</t>
  </si>
  <si>
    <t>8433375059526</t>
  </si>
  <si>
    <t>TE REDUCIDA SOLDAR A TOPE 315-200 S-8 / SDR 17</t>
  </si>
  <si>
    <t>DR5TRS8355200</t>
  </si>
  <si>
    <t>8433375059533</t>
  </si>
  <si>
    <t>TE REDUCIDA SOLDAR A TOPE 355-200 S-8 / SDR 17</t>
  </si>
  <si>
    <t>DR5TRS8400160</t>
  </si>
  <si>
    <t>8433375059540</t>
  </si>
  <si>
    <t>TE REDUCIDA SOLDAR A TOPE 400-160 S-8 / SDR 17</t>
  </si>
  <si>
    <t>DR5TRS8400200</t>
  </si>
  <si>
    <t>8433375059557</t>
  </si>
  <si>
    <t>TE REDUCIDA SOLDAR A TOPE 400-200 S-8 / SDR 17</t>
  </si>
  <si>
    <t>DR5TRS8450200</t>
  </si>
  <si>
    <t>8433375059564</t>
  </si>
  <si>
    <t>TE REDUCIDA SOLDAR A TOPE 450-200 S-8 / SDR 17</t>
  </si>
  <si>
    <t>DR5TRS8500160</t>
  </si>
  <si>
    <t>8433375059571</t>
  </si>
  <si>
    <t>TE REDUCIDA SOLDAR A TOPE 500-160 S-8 / SDR 17</t>
  </si>
  <si>
    <t>DR5TRS8500200</t>
  </si>
  <si>
    <t>8433375059588</t>
  </si>
  <si>
    <t>TE REDUCIDA SOLDAR A TOPE 500-200 S-8 / SDR 17</t>
  </si>
  <si>
    <t>Z1 (mm)</t>
  </si>
  <si>
    <t>Z2 (mm)</t>
  </si>
  <si>
    <t>D1 (mm)</t>
  </si>
  <si>
    <t>DR5RS51601100</t>
  </si>
  <si>
    <t>8433375059014</t>
  </si>
  <si>
    <t>REDUCCIÓN ALARGADA 160-110 S-5 / SDR 11</t>
  </si>
  <si>
    <t>DR5RS51601250</t>
  </si>
  <si>
    <t>8433375059021</t>
  </si>
  <si>
    <t>REDUCCIÓN ALARGADA 160-125 S-5 / SDR 11</t>
  </si>
  <si>
    <t>DR5RS52001100</t>
  </si>
  <si>
    <t>8433375059038</t>
  </si>
  <si>
    <t>REDUCCIÓN ALARGADA 200-110 S-5 / SDR 11</t>
  </si>
  <si>
    <t>DR5RS52001250</t>
  </si>
  <si>
    <t>8433375059045</t>
  </si>
  <si>
    <t>REDUCCIÓN ALARGADA 200-125 S-5 / SDR 11</t>
  </si>
  <si>
    <t>DR5RS52001600</t>
  </si>
  <si>
    <t>8433375038033</t>
  </si>
  <si>
    <t>REDUCCIÓN ALARGADA 200-160 S-5 / SDR 11</t>
  </si>
  <si>
    <t>DR5RS52501600</t>
  </si>
  <si>
    <t>8433375034196</t>
  </si>
  <si>
    <t>REDUCCIÓN ALARGADA 250-160 S-5 / SDR 11</t>
  </si>
  <si>
    <t>DR5RS52502000</t>
  </si>
  <si>
    <t>8433375038040</t>
  </si>
  <si>
    <t>REDUCCIÓN ALARGADA 250-200 S-5 / SDR 11</t>
  </si>
  <si>
    <t>DR5RS53152000</t>
  </si>
  <si>
    <t>8433375059052</t>
  </si>
  <si>
    <t>REDUCCIÓN ALARGADA 315-200 S-5 / SDR 11</t>
  </si>
  <si>
    <t>DR5RS53152500</t>
  </si>
  <si>
    <t>8433375059069</t>
  </si>
  <si>
    <t>REDUCCIÓN ALARGADA 315-250 S-5 / SDR 11</t>
  </si>
  <si>
    <t>315-250</t>
  </si>
  <si>
    <t>DR5RS53553150</t>
  </si>
  <si>
    <t>8433375059076</t>
  </si>
  <si>
    <t>REDUCCIÓN ALARGADA 355-315 S-5 / SDR 11</t>
  </si>
  <si>
    <t>355-315</t>
  </si>
  <si>
    <t>DR5RS54002500</t>
  </si>
  <si>
    <t>8433375059083</t>
  </si>
  <si>
    <t>REDUCCIÓN ALARGADA 400-250 S-5 / SDR 11</t>
  </si>
  <si>
    <t>400-250</t>
  </si>
  <si>
    <t>DR5RS54003150</t>
  </si>
  <si>
    <t>8433375059090</t>
  </si>
  <si>
    <t>REDUCCIÓN ALARGADA 400-315 S-5 / SDR 11</t>
  </si>
  <si>
    <t>400-315</t>
  </si>
  <si>
    <t>DR5RS54504000</t>
  </si>
  <si>
    <t>8433375059106</t>
  </si>
  <si>
    <t>REDUCCIÓN ALARGADA 450-400 S-5 / SDR 11</t>
  </si>
  <si>
    <t>450-400</t>
  </si>
  <si>
    <t>DR5RS55004000</t>
  </si>
  <si>
    <t>8433375059113</t>
  </si>
  <si>
    <t>REDUCCIÓN ALARGADA 500-400 S-5 / SDR 11</t>
  </si>
  <si>
    <t>500-400</t>
  </si>
  <si>
    <t>DR5RS81601100</t>
  </si>
  <si>
    <t>8433375059120</t>
  </si>
  <si>
    <t>REDUCCIÓN ALARGADA 160-110 S-8 / SDR 17</t>
  </si>
  <si>
    <t>DR5RS81601250</t>
  </si>
  <si>
    <t>8433375059137</t>
  </si>
  <si>
    <t>REDUCCIÓN ALARGADA 160-125 S-8 / SDR 17</t>
  </si>
  <si>
    <t>DR5RS82001100</t>
  </si>
  <si>
    <t>8433375059144</t>
  </si>
  <si>
    <t>REDUCCIÓN ALARGADA 200-110 S-8 / SDR 17</t>
  </si>
  <si>
    <t>DR5RS82001250</t>
  </si>
  <si>
    <t>8433375059151</t>
  </si>
  <si>
    <t>REDUCCIÓN ALARGADA 200-125 S-8 / SDR 11</t>
  </si>
  <si>
    <t>DR5RS82001600</t>
  </si>
  <si>
    <t>8433375059168</t>
  </si>
  <si>
    <t>REDUCCIÓN ALARGADA 200-160 S-8 / SDR 17</t>
  </si>
  <si>
    <t>DR5RS82501600</t>
  </si>
  <si>
    <t>8433375059175</t>
  </si>
  <si>
    <t>REDUCCIÓN ALARGADA 250-160 S-8 / SDR 17</t>
  </si>
  <si>
    <t>DR5RS82502000</t>
  </si>
  <si>
    <t>8433375059182</t>
  </si>
  <si>
    <t>REDUCCIÓN ALARGADA 250-200 S-8 / SDR 17</t>
  </si>
  <si>
    <t>DR5RS83152000</t>
  </si>
  <si>
    <t>8433375059199</t>
  </si>
  <si>
    <t>REDUCCIÓN ALARGADA 315-200 S-8 / SDR 17</t>
  </si>
  <si>
    <t>DR5RS83152500</t>
  </si>
  <si>
    <t>8433375059205</t>
  </si>
  <si>
    <t>REDUCCIÓN ALARGADA 315-250 S-8 / SDR 17</t>
  </si>
  <si>
    <t>DR5RS83553150</t>
  </si>
  <si>
    <t>8433375059212</t>
  </si>
  <si>
    <t>REDUCCIÓN ALARGADA 355-315 S-8 / SDR 17</t>
  </si>
  <si>
    <t>DR5RS84002500</t>
  </si>
  <si>
    <t>8433375059229</t>
  </si>
  <si>
    <t>REDUCCIÓN ALARGADA 400-250 S-8 / SDR 17</t>
  </si>
  <si>
    <t>DR5RS84003150</t>
  </si>
  <si>
    <t>8433375059236</t>
  </si>
  <si>
    <t>REDUCCIÓN ALARGADA 400-315 S-8 / SDR 17</t>
  </si>
  <si>
    <t>DR5RS84504000</t>
  </si>
  <si>
    <t>8433375059243</t>
  </si>
  <si>
    <t>REDUCCIÓN ALARGADA 450-400 S-8 / SDR 17</t>
  </si>
  <si>
    <t>DR5RS85004000</t>
  </si>
  <si>
    <t>8433375059250</t>
  </si>
  <si>
    <t>REDUCCIÓN ALARGADA 500-400 S-8 / SDR 17</t>
  </si>
  <si>
    <t>DR5PS51600000</t>
  </si>
  <si>
    <t>8433375058864</t>
  </si>
  <si>
    <t>PORTABRIDAS SOLDAR A TOPE VERDE 160 S-5 / SDR 11</t>
  </si>
  <si>
    <t>DR5PS52000000</t>
  </si>
  <si>
    <t>8433375038019</t>
  </si>
  <si>
    <t>PORTABRIDAS SOLDAR A TOPE VERDE 200 S-5 / SDR 11</t>
  </si>
  <si>
    <t>DR5PS52500000</t>
  </si>
  <si>
    <t>8433375058871</t>
  </si>
  <si>
    <t>PORTABRIDAS SOLDAR A TOPE VERDE 250 S-5 / SDR 11</t>
  </si>
  <si>
    <t>DR5PS53150000</t>
  </si>
  <si>
    <t>8433375058888</t>
  </si>
  <si>
    <t>PORTABRIDAS SOLDAR A TOPE VERDE 315 S-5 / SDR 11</t>
  </si>
  <si>
    <t>DR5PS53550000</t>
  </si>
  <si>
    <t>8433375058895</t>
  </si>
  <si>
    <t>PORTABRIDAS SOLDAR A TOPE VERDE 355 S-5 / SDR 11</t>
  </si>
  <si>
    <t>DR5PS54000000</t>
  </si>
  <si>
    <t>8433375058901</t>
  </si>
  <si>
    <t>PORTABRIDAS SOLDAR A TOPE VERDE 400 S-5 / SDR 11</t>
  </si>
  <si>
    <t>DR5PS54500000</t>
  </si>
  <si>
    <t>8433375058918</t>
  </si>
  <si>
    <t>PORTABRIDAS SOLDAR A TOPE VERDE 450 S-5 / SDR 11</t>
  </si>
  <si>
    <t>DR5PS55000000</t>
  </si>
  <si>
    <t>8433375058925</t>
  </si>
  <si>
    <t>PORTABRIDAS SOLDAR A TOPE VERDE 500 S-5 / SDR 11</t>
  </si>
  <si>
    <t>DR5PS81600000</t>
  </si>
  <si>
    <t>8433375058932</t>
  </si>
  <si>
    <t>PORTABRIDAS SOLDAR A TOPE VERDE 160 S-8 / SDR 17</t>
  </si>
  <si>
    <t>DR5PS82000000</t>
  </si>
  <si>
    <t>8433375058949</t>
  </si>
  <si>
    <t>PORTABRIDAS SOLDAR A TOPE VERDE 200 S-8 / SDR 17</t>
  </si>
  <si>
    <t>DR5PS82500000</t>
  </si>
  <si>
    <t>8433375058956</t>
  </si>
  <si>
    <t>PORTABRIDAS SOLDAR A TOPE VERDE 250 S-8 / SDR 17</t>
  </si>
  <si>
    <t>DR5PS83150000</t>
  </si>
  <si>
    <t>8433375058963</t>
  </si>
  <si>
    <t>PORTABRIDAS SOLDAR A TOPE VERDE 315 S-8 / SDR 17</t>
  </si>
  <si>
    <t>DR5PS83550000</t>
  </si>
  <si>
    <t>8433375058970</t>
  </si>
  <si>
    <t>PORTABRIDAS SOLDAR A TOPE VERDE 355 S-8 / SDR 17</t>
  </si>
  <si>
    <t>DR5PS84000000</t>
  </si>
  <si>
    <t>8433375058987</t>
  </si>
  <si>
    <t>PORTABRIDAS SOLDAR A TOPE VERDE 400 S-8 / SDR 17</t>
  </si>
  <si>
    <t>DR5PS84500000</t>
  </si>
  <si>
    <t>8433375058994</t>
  </si>
  <si>
    <t>PORTABRIDAS SOLDAR A TOPE VERDE 450 S-8 / SDR 17</t>
  </si>
  <si>
    <t>DR5PS85000000</t>
  </si>
  <si>
    <t>8433375059007</t>
  </si>
  <si>
    <t>PORTABRIDAS SOLDAR A TOPE VERDE 500 S-8 / SDR 17</t>
  </si>
  <si>
    <t>di</t>
  </si>
  <si>
    <t>e         (mm)</t>
  </si>
  <si>
    <t>di       (mm)</t>
  </si>
  <si>
    <t>e          (mm)</t>
  </si>
  <si>
    <t>diámetro</t>
  </si>
  <si>
    <t>diáemtro interior</t>
  </si>
  <si>
    <t>TUBERIAS POR PALET</t>
  </si>
  <si>
    <t>DR4RE06304000</t>
  </si>
  <si>
    <t>DR4RE06305000</t>
  </si>
  <si>
    <t>DR4RE07506300</t>
  </si>
  <si>
    <t>DR4RE09006300</t>
  </si>
  <si>
    <t>DR4RE09007500</t>
  </si>
  <si>
    <t>DR4RE11006300</t>
  </si>
  <si>
    <t>DR4RE11007500</t>
  </si>
  <si>
    <t>DR4RE11009000</t>
  </si>
  <si>
    <t>DR4RE12509000</t>
  </si>
  <si>
    <t>DR4RE12511000</t>
  </si>
  <si>
    <t>DR4RE16009000</t>
  </si>
  <si>
    <t>DR4RE16011000</t>
  </si>
  <si>
    <t>DR4RE16012500</t>
  </si>
  <si>
    <t>211.21</t>
  </si>
  <si>
    <t>211.3</t>
  </si>
  <si>
    <t>1,25 X d</t>
  </si>
  <si>
    <t>MANGUITO ELECTROSOLDABLE PP-RD VERDE DN20</t>
  </si>
  <si>
    <t>MANGUITO ELECTROSOLDABLE PP-RD VERDE DN25</t>
  </si>
  <si>
    <t>MANGUITO ELECTROSOLDABLE PP-RD VERDE DN32</t>
  </si>
  <si>
    <t>MANGUITO ELECTROSOLDABLE PP-RD VERDE DN40</t>
  </si>
  <si>
    <t>MANGUITO ELECTROSOLDABLE PP-RD VERDE DN50</t>
  </si>
  <si>
    <t>MANGUITO ELECTROSOLDABLE PP-RD VERDE DN63</t>
  </si>
  <si>
    <t>MANGUITO ELECTROSOLDABLE PP-RD VERDE DN75</t>
  </si>
  <si>
    <t>MANGUITO ELECTROSOLDABLE PP-RD VERDE DN90</t>
  </si>
  <si>
    <t>MANGUITO ELECTROSOLDABLE PP-RD VERDE DN110</t>
  </si>
  <si>
    <t>MANGUITO ELECTROSOLDABLE PP-RD VERDE DN125</t>
  </si>
  <si>
    <t>MANGUITO ELECTROSOLDABLE PP-RD VERDE DN160</t>
  </si>
  <si>
    <t>DR4ME20000000</t>
  </si>
  <si>
    <r>
      <t xml:space="preserve">MANGUITO ELECTROSOLDABLE PP-RD VERDE DN200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</si>
  <si>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63-40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</si>
  <si>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63-50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</si>
  <si>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75-63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</si>
  <si>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90-63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</si>
  <si>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90-75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</si>
  <si>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110-63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</si>
  <si>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110-75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</si>
  <si>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110-90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</si>
  <si>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125-90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</si>
  <si>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125-110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</si>
  <si>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160-90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</si>
  <si>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160-110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</si>
  <si>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MANGUITO ELECTROSOLDABLE REDUCIDO PP-RD 160-125 </t>
    </r>
    <r>
      <rPr>
        <b/>
        <sz val="11"/>
        <color rgb="FF00B0F0"/>
        <rFont val="Calibri"/>
        <family val="2"/>
        <scheme val="minor"/>
      </rPr>
      <t>NOVEDAD!!</t>
    </r>
  </si>
  <si>
    <t>DR4RE20011000</t>
  </si>
  <si>
    <t>DR4RE20016000</t>
  </si>
  <si>
    <t>DR4RE25016000</t>
  </si>
  <si>
    <r>
      <t xml:space="preserve">REDUCCION ELECTROSOLDABLE PP-RD VERDE 200-110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</si>
  <si>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REDUCCION ELECTROSOLDABLE PP-RD VERDE 200-160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</si>
  <si>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REDUCCION ELECTROSOLDABLE PP-RD VERDE 250-160 </t>
    </r>
    <r>
      <rPr>
        <b/>
        <sz val="11"/>
        <color rgb="FF00B0F0"/>
        <rFont val="Calibri"/>
        <family val="2"/>
        <scheme val="minor"/>
      </rPr>
      <t>NOVEDAD!!</t>
    </r>
  </si>
  <si>
    <t>CODO ELECTROSOLDABLE PP-RD VERDE DN63-90º</t>
  </si>
  <si>
    <t>CODO ELECTROSOLDABLE PP-RD VERDE DN75-90º</t>
  </si>
  <si>
    <t>CODO ELECTROSOLDABLE PP-RD VERDE DN90-90º</t>
  </si>
  <si>
    <t>CODO ELECTROSOLDABLE PP-RD VERDE DN110-90º</t>
  </si>
  <si>
    <t>CODO ELECTROSOLDABLE PP-RD VERDE DN125-90º</t>
  </si>
  <si>
    <t>CODO ELECTROSOLDABLE PP-RD VERDE DN160-90º</t>
  </si>
  <si>
    <t>DR4CE20009000</t>
  </si>
  <si>
    <t>DR4CE20004500</t>
  </si>
  <si>
    <t>CODO ELECTROSOLDABLE PP-RD VERDE DN63-45º</t>
  </si>
  <si>
    <t>CODO ELECTROSOLDABLE PP-RD VERDE DN75-45º</t>
  </si>
  <si>
    <t>CODO ELECTROSOLDABLE PP-RD VERDE DN90-45º</t>
  </si>
  <si>
    <t>CODO ELECTROSOLDABLE PP-RD VERDE DN110-45º</t>
  </si>
  <si>
    <t>CODO ELECTROSOLDABLE PP-RD VERDE DN125-45º</t>
  </si>
  <si>
    <t>CODO ELECTROSOLDABLE PP-RD VERDE DN160-45º</t>
  </si>
  <si>
    <r>
      <t xml:space="preserve">CODO ELECTROSOLDABLE PP-RD VERDE DN200-90º </t>
    </r>
    <r>
      <rPr>
        <b/>
        <sz val="11"/>
        <color rgb="FF00B0F0"/>
        <rFont val="Calibri"/>
        <family val="2"/>
        <scheme val="minor"/>
      </rPr>
      <t>NOVEDAD!!</t>
    </r>
  </si>
  <si>
    <t>TE ELECTROSOLDABLE PP-RD VERDE DN63</t>
  </si>
  <si>
    <t>TE ELECTROSOLDABLE PP-RD VERDE DN75</t>
  </si>
  <si>
    <t>TE ELECTROSOLDABLE PP-RD VERDE DN90</t>
  </si>
  <si>
    <t>TE ELECTROSOLDABLE PP-RD VERDE DN110</t>
  </si>
  <si>
    <t>TE ELECTROSOLDABLE PP-RD VERDE DN125</t>
  </si>
  <si>
    <t>TE ELECTROSOLDABLE PP-RD VERDE DN160</t>
  </si>
  <si>
    <t>DR4TE20000000</t>
  </si>
  <si>
    <r>
      <t xml:space="preserve">CODO ELECTROSOLDABLE PP-RD VERDE DN200-45º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</si>
  <si>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TE ELECTROSOLDABLE PP-RD VERDE DN200 </t>
    </r>
    <r>
      <rPr>
        <b/>
        <sz val="11"/>
        <color rgb="FF00B0F0"/>
        <rFont val="Calibri"/>
        <family val="2"/>
        <scheme val="minor"/>
      </rPr>
      <t>NOVEDAD!!</t>
    </r>
  </si>
  <si>
    <t>D6VMP06300000</t>
  </si>
  <si>
    <r>
      <t>VALVULA MARIPOSA PPR CT CON PALANCA DN 50 (Tubo DN 63)</t>
    </r>
    <r>
      <rPr>
        <b/>
        <sz val="11"/>
        <color rgb="FF00B0F0"/>
        <rFont val="Calibri"/>
        <family val="2"/>
        <scheme val="minor"/>
      </rPr>
      <t xml:space="preserve"> NOVEDAD!!</t>
    </r>
  </si>
  <si>
    <t>D6VMP07500000</t>
  </si>
  <si>
    <r>
      <t xml:space="preserve">VALVULA MARIPOSA PPR CT CON PALANCA DN 65 (Tubo DN 75) </t>
    </r>
    <r>
      <rPr>
        <b/>
        <sz val="11"/>
        <color rgb="FF00B0F0"/>
        <rFont val="Calibri"/>
        <family val="2"/>
        <scheme val="minor"/>
      </rPr>
      <t>NOVEDAD!!</t>
    </r>
  </si>
  <si>
    <t>D6VMP09000000</t>
  </si>
  <si>
    <r>
      <t xml:space="preserve">VALVULA MARIPOSA PPR CT CON PALANCA DN 80 (Tubo DN 90) </t>
    </r>
    <r>
      <rPr>
        <b/>
        <sz val="11"/>
        <color rgb="FF00B0F0"/>
        <rFont val="Calibri"/>
        <family val="2"/>
        <scheme val="minor"/>
      </rPr>
      <t>NOVEDAD!!</t>
    </r>
  </si>
  <si>
    <t>D6VMP11000000</t>
  </si>
  <si>
    <r>
      <t xml:space="preserve">VALVULA MARIPOSA PPR CT CON PALANCA DN 100 (Tubo DN 110) </t>
    </r>
    <r>
      <rPr>
        <b/>
        <sz val="11"/>
        <color rgb="FF00B0F0"/>
        <rFont val="Calibri"/>
        <family val="2"/>
        <scheme val="minor"/>
      </rPr>
      <t>NOVEDAD!!</t>
    </r>
  </si>
  <si>
    <t>D6VMP12500000</t>
  </si>
  <si>
    <r>
      <t xml:space="preserve">VALVULA MARIPOSA PPR CT CON PALANCA DN 125 (Tubo DN 125) </t>
    </r>
    <r>
      <rPr>
        <b/>
        <sz val="11"/>
        <color rgb="FF00B0F0"/>
        <rFont val="Calibri"/>
        <family val="2"/>
        <scheme val="minor"/>
      </rPr>
      <t>NOVEDAD!!</t>
    </r>
  </si>
  <si>
    <t>D6VMP16000000</t>
  </si>
  <si>
    <r>
      <t xml:space="preserve">VALVULA MARIPOSA PPR CT CON PALANCA DN 150 (Tubo DN 160) </t>
    </r>
    <r>
      <rPr>
        <b/>
        <sz val="11"/>
        <color rgb="FF00B0F0"/>
        <rFont val="Calibri"/>
        <family val="2"/>
        <scheme val="minor"/>
      </rPr>
      <t>NOVEDAD!!</t>
    </r>
  </si>
  <si>
    <t>D6VMP20000000</t>
  </si>
  <si>
    <r>
      <t xml:space="preserve">VALVULA MARIPOSA PPR CT CON PALANCA DN 200 (Tubo DN 200) </t>
    </r>
    <r>
      <rPr>
        <b/>
        <sz val="11"/>
        <color rgb="FF00B0F0"/>
        <rFont val="Calibri"/>
        <family val="2"/>
        <scheme val="minor"/>
      </rPr>
      <t>NOVEDAD!!</t>
    </r>
  </si>
  <si>
    <t>A  (mm)</t>
  </si>
  <si>
    <t>B   (mm)</t>
  </si>
  <si>
    <t>C  (mm)</t>
  </si>
  <si>
    <t>K (mm)</t>
  </si>
  <si>
    <t>J (mm)</t>
  </si>
  <si>
    <t>18x4</t>
  </si>
  <si>
    <t>125-145</t>
  </si>
  <si>
    <t>18x8</t>
  </si>
  <si>
    <t>146-160</t>
  </si>
  <si>
    <t>178-190</t>
  </si>
  <si>
    <t>210-216</t>
  </si>
  <si>
    <t>22x8</t>
  </si>
  <si>
    <t>235-241</t>
  </si>
  <si>
    <t>292-298</t>
  </si>
  <si>
    <t>d
(mm)</t>
  </si>
  <si>
    <t>D
 (mm)</t>
  </si>
  <si>
    <t>t
 (mm)</t>
  </si>
  <si>
    <t>z
(mm)</t>
  </si>
  <si>
    <t>H
(mm)</t>
  </si>
  <si>
    <t xml:space="preserve">R
</t>
  </si>
  <si>
    <t>L1
 (mm)</t>
  </si>
  <si>
    <t>z1
(mm)</t>
  </si>
  <si>
    <t>t
(mm)</t>
  </si>
  <si>
    <t>t1
(mm)</t>
  </si>
  <si>
    <r>
      <t xml:space="preserve">SALVATUBOS CORTO ABN//INSTAL PP-RD 20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</si>
  <si>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SALVATUBOS CORTO ABN//INSTAL PP-RD 25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</si>
  <si>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90º ABN//INSTAL PP-RD 20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</si>
  <si>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90º ABN//INSTAL PP-RD 25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</si>
  <si>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90º ABN//INSTAL PP-RD 32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</si>
  <si>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90º ABN//INSTAL PP-RD 40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</si>
  <si>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45º ABN//INSTAL PP-RD 20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</si>
  <si>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45º ABN//INSTAL PP-RD 25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</si>
  <si>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45º ABN//INSTAL PP-RD 32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</si>
  <si>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CODO HEMBRA MACHO 45º ABN//INSTAL PP-RD 40 </t>
    </r>
    <r>
      <rPr>
        <b/>
        <sz val="11"/>
        <color rgb="FF00B0F0"/>
        <rFont val="Calibri"/>
        <family val="2"/>
        <scheme val="minor"/>
      </rPr>
      <t>NOVEDAD!!</t>
    </r>
  </si>
  <si>
    <t>DR1AC02000000</t>
  </si>
  <si>
    <t>DR1AC02500000</t>
  </si>
  <si>
    <t>DR1AC03200000</t>
  </si>
  <si>
    <t>DR1AC04000000</t>
  </si>
  <si>
    <t>DR1SCH0200200</t>
  </si>
  <si>
    <t>DR1SCH0250200</t>
  </si>
  <si>
    <r>
      <t xml:space="preserve">TUERCA DESMONTABLE UNIÓN M-M ABN//INSTAL PP-RD 20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</si>
  <si>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TUERCA DESMONTABLE UNIÓN M-M ABN//INSTAL PP-RD 25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</si>
  <si>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TUERCA DESMONTABLE UNIÓN M-M ABN//INSTAL PP-RD 32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</si>
  <si>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TUERCA DESMONTABLE UNIÓN M-MABN//INSTAL PP-RD 40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</si>
  <si>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TUERCA DESMONTABLE UNIÓN M-M ABN//INSTAL PP-RD 50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</si>
  <si>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TUERCA DESMONTABLE UNIÓN M-M ABN//INSTAL PP-RD 63 </t>
    </r>
    <r>
      <rPr>
        <b/>
        <sz val="11"/>
        <color rgb="FF00B0F0"/>
        <rFont val="Calibri"/>
        <family val="2"/>
        <scheme val="minor"/>
      </rPr>
      <t>NOVEDAD!!</t>
    </r>
  </si>
  <si>
    <t>DR1TUMM020020</t>
  </si>
  <si>
    <t>DR1TUMM025020</t>
  </si>
  <si>
    <t>DR1TUMM032030</t>
  </si>
  <si>
    <t>DR1TUMM040040</t>
  </si>
  <si>
    <t>DR1TUMM050050</t>
  </si>
  <si>
    <t>DR1TUMM063060</t>
  </si>
  <si>
    <t>DR1CHM0200900</t>
  </si>
  <si>
    <t>DR1CHM0250900</t>
  </si>
  <si>
    <t>DR1CHM0320900</t>
  </si>
  <si>
    <t>DR1CHM0400900</t>
  </si>
  <si>
    <t>DR1CHM0200450</t>
  </si>
  <si>
    <t>DR1CHM0250450</t>
  </si>
  <si>
    <t>DR1CHM0320450</t>
  </si>
  <si>
    <t>DR1CHM0400450</t>
  </si>
  <si>
    <r>
      <t>DOBLE CODO PLACA RH ABN//INSTAL PP-RD 25x1/2"</t>
    </r>
    <r>
      <rPr>
        <b/>
        <sz val="11"/>
        <color rgb="FF00B0F0"/>
        <rFont val="Calibri"/>
        <family val="2"/>
        <scheme val="minor"/>
      </rPr>
      <t xml:space="preserve"> NOVEDAD!!</t>
    </r>
  </si>
  <si>
    <t>DR2CP02502512</t>
  </si>
  <si>
    <r>
      <t xml:space="preserve">PLACA CON CODOS RH ABN//INSTAL PP-RD 20X1/2" 150mm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</si>
  <si>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PLACA CON CODOS RH ABN//INSTAL PP-RD 25x1/2" 150mm </t>
    </r>
    <r>
      <rPr>
        <b/>
        <sz val="11"/>
        <color rgb="FF00B0F0"/>
        <rFont val="Calibri"/>
        <family val="2"/>
        <scheme val="minor"/>
      </rPr>
      <t>NOVEDAD!!</t>
    </r>
  </si>
  <si>
    <t>DR2PC02002012</t>
  </si>
  <si>
    <t>DR2PC02502512</t>
  </si>
  <si>
    <t>D5BPPA1601500</t>
  </si>
  <si>
    <t>BRIDA PP ALMA ACER.D-160 DN150 PARA PORTABRIDAS ABN//INSTAL PP-RD 160 A TOPE</t>
  </si>
  <si>
    <t>DR1PM11000000</t>
  </si>
  <si>
    <t>DR1PM12500000</t>
  </si>
  <si>
    <r>
      <t xml:space="preserve">PORTABRIDA MACHO ABN//INSTAL PP-RD VERDE 110 S-5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</si>
  <si>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PORTABRIDA MACHO ABN//INSTAL PP-RD VERDE 125 S-5 </t>
    </r>
    <r>
      <rPr>
        <b/>
        <sz val="11"/>
        <color rgb="FF00B0F0"/>
        <rFont val="Calibri"/>
        <family val="2"/>
        <scheme val="minor"/>
      </rPr>
      <t>NOVEDAD!!</t>
    </r>
  </si>
  <si>
    <t>C8</t>
  </si>
  <si>
    <t>d  (mm)</t>
  </si>
  <si>
    <t>d1   (mm)</t>
  </si>
  <si>
    <t>L1  (mm)</t>
  </si>
  <si>
    <t>40-11/4"</t>
  </si>
  <si>
    <t>50-11/2"</t>
  </si>
  <si>
    <t>DR2ETR0401140</t>
  </si>
  <si>
    <t>DR2ETR0501120</t>
  </si>
  <si>
    <t>DR2ETR0630020</t>
  </si>
  <si>
    <t>DR2ETR0752120</t>
  </si>
  <si>
    <t>DR2ETR0900030</t>
  </si>
  <si>
    <t>DR2ETR1100040</t>
  </si>
  <si>
    <r>
      <t xml:space="preserve">ENLACE ABN//INSTAL VERDE PP-RD RANURADO DN 40-11/4 </t>
    </r>
    <r>
      <rPr>
        <b/>
        <sz val="11"/>
        <color rgb="FF00B0F0"/>
        <rFont val="Calibri"/>
        <family val="2"/>
        <scheme val="minor"/>
      </rPr>
      <t>NOVEDAD!!!</t>
    </r>
  </si>
  <si>
    <t>211.2</t>
  </si>
  <si>
    <r>
      <t xml:space="preserve">ENLACE ABN//INSTAL VERDE PP-RD RANURADO DN 50 1 1/2 </t>
    </r>
    <r>
      <rPr>
        <b/>
        <sz val="11"/>
        <color rgb="FF00B0F0"/>
        <rFont val="Calibri"/>
        <family val="2"/>
        <scheme val="minor"/>
      </rPr>
      <t>NOVEDAD!!!</t>
    </r>
  </si>
  <si>
    <r>
      <t xml:space="preserve">ENLACE ABN//INSTAL VERDE PP-RD RANURADO DN 63 2 </t>
    </r>
    <r>
      <rPr>
        <b/>
        <sz val="11"/>
        <color rgb="FF00B0F0"/>
        <rFont val="Calibri"/>
        <family val="2"/>
        <scheme val="minor"/>
      </rPr>
      <t>NOVEDAD!!!</t>
    </r>
  </si>
  <si>
    <r>
      <t xml:space="preserve">ENLACE ABN//INSTAL VERDE PP-RD RANURADO DN 75 2 1/2 </t>
    </r>
    <r>
      <rPr>
        <b/>
        <sz val="11"/>
        <color rgb="FF00B0F0"/>
        <rFont val="Calibri"/>
        <family val="2"/>
        <scheme val="minor"/>
      </rPr>
      <t>NOVEDAD!!!</t>
    </r>
  </si>
  <si>
    <r>
      <t xml:space="preserve">ENLACE ABN//INSTAL VERDE PP-RD RANURADO DN 90 3 </t>
    </r>
    <r>
      <rPr>
        <b/>
        <sz val="11"/>
        <color rgb="FF00B0F0"/>
        <rFont val="Calibri"/>
        <family val="2"/>
        <scheme val="minor"/>
      </rPr>
      <t>NOVEDAD!!!</t>
    </r>
  </si>
  <si>
    <r>
      <t xml:space="preserve">ENLACE ABN//INSTAL VERDE PP-RD RANURADO DN 110 4 </t>
    </r>
    <r>
      <rPr>
        <b/>
        <sz val="11"/>
        <color rgb="FF00B0F0"/>
        <rFont val="Calibri"/>
        <family val="2"/>
        <scheme val="minor"/>
      </rPr>
      <t>NOVEDAD!!!</t>
    </r>
  </si>
  <si>
    <t xml:space="preserve">  </t>
  </si>
  <si>
    <t>KIT</t>
  </si>
  <si>
    <t>DR6VMKP063000</t>
  </si>
  <si>
    <t>DR6VMKP075000</t>
  </si>
  <si>
    <t>DR6VMKP090000</t>
  </si>
  <si>
    <t>DR6VMKP110000</t>
  </si>
  <si>
    <t>DR6VMKP125000</t>
  </si>
  <si>
    <t>DR6VMKP160000</t>
  </si>
  <si>
    <t>DR6VMKP200000</t>
  </si>
  <si>
    <r>
      <t xml:space="preserve">KIT VALVULA MARIPOSA PPR-CT CON PALANCA DN 50 (Tubo DN 63) + PORTABRIDAS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</si>
  <si>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65 (Tubo DN 75) + PORTABRIDAS 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</si>
  <si>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80 (Tubo DN 90) + PORTABRIDAS 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</si>
  <si>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100 (Tubo DN 110) + PORTABRIDAS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</si>
  <si>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125 (Tubo DN 125) + PORTABRIDAS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</si>
  <si>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150 (Tubo DN 160) + PORTABRIDAS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</si>
  <si>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200 (Tubo DN 200 S5) + PORTABRIDAS VERDE+ BRIDAS PP ALMA ACERO + TORNILLOS +  + ARANDELAS + TUERCAS </t>
    </r>
    <r>
      <rPr>
        <b/>
        <sz val="11"/>
        <color rgb="FF00B0F0"/>
        <rFont val="Calibri"/>
        <family val="2"/>
        <scheme val="minor"/>
      </rPr>
      <t>NOVEDAD!!</t>
    </r>
  </si>
  <si>
    <r>
      <t xml:space="preserve">KIT VALVULA MARIPOSA PPR-CT CON PALANCA DN 200 (Tubo DN 200 S8) + PORTABRIDAS VERDE+ BRIDAS PP ALMA ACERO + TORNILLOS + ARANDELAS + TUERCAS </t>
    </r>
    <r>
      <rPr>
        <b/>
        <sz val="11"/>
        <color rgb="FF00B0F0"/>
        <rFont val="Calibri"/>
        <family val="2"/>
        <scheme val="minor"/>
      </rPr>
      <t>NOVEDAD!!</t>
    </r>
  </si>
  <si>
    <t>PVP € / U</t>
  </si>
  <si>
    <t>DR6VMKP820000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</si>
</sst>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00"/>
    <numFmt numFmtId="166" formatCode="0.0"/>
    <numFmt numFmtId="167" formatCode="#,##0.00\ &quot;€&quot;"/>
    <numFmt numFmtId="168" formatCode="0.0%"/>
    <numFmt numFmtId="169" formatCode="#,##0.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</font>
    <font>
      <sz val="5.5"/>
      <color theme="0"/>
      <name val="Calibri"/>
      <family val="2"/>
    </font>
    <font>
      <b/>
      <sz val="9"/>
      <color indexed="81"/>
      <name val="Tahoma"/>
      <family val="2"/>
    </font>
    <font>
      <b/>
      <vertAlign val="superscript"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2" tint="-0.749992370372631"/>
      <name val="Calibri"/>
      <family val="2"/>
      <scheme val="minor"/>
    </font>
    <font>
      <sz val="6.6"/>
      <color theme="0"/>
      <name val="Calibri"/>
      <family val="2"/>
    </font>
    <font>
      <sz val="11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1"/>
      <color rgb="FF00B0F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4F59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7" borderId="20" applyNumberFormat="0" applyAlignment="0" applyProtection="0"/>
    <xf numFmtId="0" fontId="35" fillId="18" borderId="21" applyNumberFormat="0" applyAlignment="0" applyProtection="0"/>
    <xf numFmtId="0" fontId="36" fillId="18" borderId="20" applyNumberFormat="0" applyAlignment="0" applyProtection="0"/>
    <xf numFmtId="0" fontId="37" fillId="0" borderId="22" applyNumberFormat="0" applyFill="0" applyAlignment="0" applyProtection="0"/>
    <xf numFmtId="0" fontId="2" fillId="19" borderId="23" applyNumberFormat="0" applyAlignment="0" applyProtection="0"/>
    <xf numFmtId="0" fontId="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25" applyNumberFormat="0" applyFill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3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3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3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40" fillId="16" borderId="0" applyNumberFormat="0" applyBorder="0" applyAlignment="0" applyProtection="0"/>
    <xf numFmtId="0" fontId="39" fillId="20" borderId="24" applyNumberFormat="0" applyFont="0" applyAlignment="0" applyProtection="0"/>
    <xf numFmtId="0" fontId="41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/>
    <xf numFmtId="4" fontId="1" fillId="0" borderId="0" xfId="0" applyNumberFormat="1" applyFont="1"/>
    <xf numFmtId="0" fontId="0" fillId="0" borderId="4" xfId="0" applyBorder="1"/>
    <xf numFmtId="21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165" fontId="0" fillId="0" borderId="0" xfId="0" applyNumberFormat="1"/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" fontId="4" fillId="6" borderId="6" xfId="0" applyNumberFormat="1" applyFont="1" applyFill="1" applyBorder="1" applyAlignment="1">
      <alignment horizontal="center"/>
    </xf>
    <xf numFmtId="3" fontId="4" fillId="6" borderId="6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1" fontId="4" fillId="6" borderId="8" xfId="0" applyNumberFormat="1" applyFont="1" applyFill="1" applyBorder="1" applyAlignment="1">
      <alignment horizontal="center"/>
    </xf>
    <xf numFmtId="1" fontId="4" fillId="6" borderId="0" xfId="0" applyNumberFormat="1" applyFont="1" applyFill="1" applyAlignment="1">
      <alignment horizontal="center"/>
    </xf>
    <xf numFmtId="1" fontId="4" fillId="7" borderId="6" xfId="0" applyNumberFormat="1" applyFont="1" applyFill="1" applyBorder="1" applyAlignment="1">
      <alignment horizontal="center"/>
    </xf>
    <xf numFmtId="3" fontId="4" fillId="7" borderId="6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" fontId="4" fillId="7" borderId="8" xfId="0" applyNumberFormat="1" applyFont="1" applyFill="1" applyBorder="1" applyAlignment="1">
      <alignment horizontal="center"/>
    </xf>
    <xf numFmtId="1" fontId="4" fillId="7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7" borderId="7" xfId="0" applyFont="1" applyFill="1" applyBorder="1" applyAlignment="1">
      <alignment horizontal="center"/>
    </xf>
    <xf numFmtId="166" fontId="3" fillId="5" borderId="9" xfId="0" applyNumberFormat="1" applyFont="1" applyFill="1" applyBorder="1" applyAlignment="1">
      <alignment horizontal="center" vertical="center" wrapText="1"/>
    </xf>
    <xf numFmtId="1" fontId="3" fillId="5" borderId="0" xfId="0" applyNumberFormat="1" applyFont="1" applyFill="1" applyAlignment="1">
      <alignment horizontal="center" vertical="center" wrapText="1"/>
    </xf>
    <xf numFmtId="0" fontId="0" fillId="2" borderId="2" xfId="0" applyFill="1" applyBorder="1"/>
    <xf numFmtId="0" fontId="4" fillId="6" borderId="7" xfId="0" applyFont="1" applyFill="1" applyBorder="1" applyAlignment="1">
      <alignment horizontal="center"/>
    </xf>
    <xf numFmtId="3" fontId="4" fillId="6" borderId="7" xfId="0" applyNumberFormat="1" applyFont="1" applyFill="1" applyBorder="1" applyAlignment="1">
      <alignment horizontal="center"/>
    </xf>
    <xf numFmtId="3" fontId="4" fillId="7" borderId="7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6" borderId="6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1" fontId="3" fillId="5" borderId="11" xfId="0" applyNumberFormat="1" applyFont="1" applyFill="1" applyBorder="1" applyAlignment="1">
      <alignment horizontal="center" vertical="center" wrapText="1"/>
    </xf>
    <xf numFmtId="166" fontId="3" fillId="5" borderId="1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" fontId="0" fillId="5" borderId="13" xfId="0" applyNumberForma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4" fontId="4" fillId="9" borderId="8" xfId="0" applyNumberFormat="1" applyFont="1" applyFill="1" applyBorder="1"/>
    <xf numFmtId="4" fontId="4" fillId="9" borderId="6" xfId="0" applyNumberFormat="1" applyFont="1" applyFill="1" applyBorder="1"/>
    <xf numFmtId="4" fontId="4" fillId="9" borderId="7" xfId="0" applyNumberFormat="1" applyFont="1" applyFill="1" applyBorder="1"/>
    <xf numFmtId="4" fontId="4" fillId="9" borderId="6" xfId="0" applyNumberFormat="1" applyFont="1" applyFill="1" applyBorder="1" applyAlignment="1">
      <alignment horizontal="center"/>
    </xf>
    <xf numFmtId="4" fontId="10" fillId="9" borderId="7" xfId="0" applyNumberFormat="1" applyFont="1" applyFill="1" applyBorder="1" applyAlignment="1">
      <alignment vertical="center" wrapText="1"/>
    </xf>
    <xf numFmtId="4" fontId="4" fillId="10" borderId="8" xfId="0" applyNumberFormat="1" applyFont="1" applyFill="1" applyBorder="1"/>
    <xf numFmtId="4" fontId="4" fillId="10" borderId="6" xfId="0" applyNumberFormat="1" applyFont="1" applyFill="1" applyBorder="1"/>
    <xf numFmtId="4" fontId="4" fillId="10" borderId="7" xfId="0" applyNumberFormat="1" applyFont="1" applyFill="1" applyBorder="1"/>
    <xf numFmtId="0" fontId="11" fillId="2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164" fontId="0" fillId="6" borderId="8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16" xfId="0" applyBorder="1"/>
    <xf numFmtId="0" fontId="0" fillId="2" borderId="10" xfId="0" applyFill="1" applyBorder="1"/>
    <xf numFmtId="0" fontId="0" fillId="3" borderId="10" xfId="0" applyFill="1" applyBorder="1"/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6" fontId="7" fillId="5" borderId="9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164" fontId="4" fillId="6" borderId="8" xfId="0" applyNumberFormat="1" applyFont="1" applyFill="1" applyBorder="1" applyAlignment="1">
      <alignment horizontal="center"/>
    </xf>
    <xf numFmtId="164" fontId="4" fillId="7" borderId="8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3" fontId="3" fillId="5" borderId="1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6" borderId="8" xfId="0" applyNumberFormat="1" applyFont="1" applyFill="1" applyBorder="1" applyAlignment="1">
      <alignment horizontal="center"/>
    </xf>
    <xf numFmtId="3" fontId="4" fillId="7" borderId="8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3" fontId="0" fillId="6" borderId="8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3" fontId="4" fillId="7" borderId="0" xfId="0" applyNumberFormat="1" applyFont="1" applyFill="1" applyAlignment="1">
      <alignment horizontal="center"/>
    </xf>
    <xf numFmtId="3" fontId="0" fillId="0" borderId="0" xfId="0" applyNumberFormat="1"/>
    <xf numFmtId="3" fontId="4" fillId="0" borderId="0" xfId="0" applyNumberFormat="1" applyFont="1"/>
    <xf numFmtId="3" fontId="0" fillId="6" borderId="7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1" fontId="12" fillId="0" borderId="0" xfId="0" applyNumberFormat="1" applyFont="1" applyAlignment="1">
      <alignment horizontal="center" vertical="top" wrapText="1"/>
    </xf>
    <xf numFmtId="3" fontId="20" fillId="7" borderId="6" xfId="0" applyNumberFormat="1" applyFont="1" applyFill="1" applyBorder="1" applyAlignment="1">
      <alignment horizontal="center"/>
    </xf>
    <xf numFmtId="3" fontId="20" fillId="6" borderId="6" xfId="0" applyNumberFormat="1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6" xfId="0" applyBorder="1" applyAlignment="1">
      <alignment vertical="center"/>
    </xf>
    <xf numFmtId="164" fontId="0" fillId="6" borderId="8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" fontId="4" fillId="6" borderId="0" xfId="0" applyNumberFormat="1" applyFont="1" applyFill="1" applyAlignment="1">
      <alignment horizontal="center" vertical="center"/>
    </xf>
    <xf numFmtId="4" fontId="4" fillId="9" borderId="8" xfId="0" applyNumberFormat="1" applyFont="1" applyFill="1" applyBorder="1" applyAlignment="1">
      <alignment vertical="center"/>
    </xf>
    <xf numFmtId="4" fontId="4" fillId="9" borderId="6" xfId="0" applyNumberFormat="1" applyFont="1" applyFill="1" applyBorder="1" applyAlignment="1">
      <alignment vertical="center"/>
    </xf>
    <xf numFmtId="4" fontId="4" fillId="9" borderId="7" xfId="0" applyNumberFormat="1" applyFont="1" applyFill="1" applyBorder="1" applyAlignment="1">
      <alignment vertical="center"/>
    </xf>
    <xf numFmtId="4" fontId="4" fillId="9" borderId="6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4" fontId="4" fillId="9" borderId="0" xfId="0" applyNumberFormat="1" applyFont="1" applyFill="1"/>
    <xf numFmtId="165" fontId="4" fillId="7" borderId="6" xfId="0" applyNumberFormat="1" applyFont="1" applyFill="1" applyBorder="1" applyAlignment="1">
      <alignment horizontal="center"/>
    </xf>
    <xf numFmtId="4" fontId="4" fillId="10" borderId="0" xfId="0" applyNumberFormat="1" applyFont="1" applyFill="1"/>
    <xf numFmtId="0" fontId="5" fillId="0" borderId="0" xfId="0" applyFont="1" applyAlignment="1">
      <alignment horizontal="center"/>
    </xf>
    <xf numFmtId="164" fontId="0" fillId="0" borderId="0" xfId="0" applyNumberForma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/>
    <xf numFmtId="0" fontId="22" fillId="0" borderId="0" xfId="0" applyFont="1" applyAlignment="1">
      <alignment horizontal="left" vertical="center"/>
    </xf>
    <xf numFmtId="0" fontId="23" fillId="4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right" vertical="center"/>
    </xf>
    <xf numFmtId="165" fontId="11" fillId="0" borderId="0" xfId="0" applyNumberFormat="1" applyFont="1"/>
    <xf numFmtId="165" fontId="1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1" fontId="2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4" fontId="10" fillId="9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top" wrapText="1"/>
    </xf>
    <xf numFmtId="1" fontId="12" fillId="6" borderId="0" xfId="0" applyNumberFormat="1" applyFont="1" applyFill="1" applyAlignment="1">
      <alignment horizontal="center" vertical="top" wrapText="1"/>
    </xf>
    <xf numFmtId="1" fontId="12" fillId="7" borderId="0" xfId="0" applyNumberFormat="1" applyFont="1" applyFill="1" applyAlignment="1">
      <alignment horizontal="center" vertical="top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1" fillId="0" borderId="0" xfId="0" applyNumberFormat="1" applyFont="1"/>
    <xf numFmtId="0" fontId="4" fillId="11" borderId="8" xfId="0" applyFont="1" applyFill="1" applyBorder="1" applyAlignment="1">
      <alignment horizontal="left"/>
    </xf>
    <xf numFmtId="1" fontId="0" fillId="11" borderId="6" xfId="0" applyNumberFormat="1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4" fillId="11" borderId="6" xfId="0" applyFont="1" applyFill="1" applyBorder="1" applyAlignment="1">
      <alignment horizontal="left"/>
    </xf>
    <xf numFmtId="0" fontId="4" fillId="12" borderId="8" xfId="0" applyFon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4" fillId="12" borderId="6" xfId="0" applyFont="1" applyFill="1" applyBorder="1" applyAlignment="1">
      <alignment horizontal="left"/>
    </xf>
    <xf numFmtId="3" fontId="0" fillId="11" borderId="6" xfId="0" applyNumberFormat="1" applyFill="1" applyBorder="1" applyAlignment="1">
      <alignment horizontal="center"/>
    </xf>
    <xf numFmtId="3" fontId="0" fillId="12" borderId="6" xfId="0" applyNumberFormat="1" applyFill="1" applyBorder="1" applyAlignment="1">
      <alignment horizontal="center"/>
    </xf>
    <xf numFmtId="167" fontId="4" fillId="2" borderId="1" xfId="0" applyNumberFormat="1" applyFont="1" applyFill="1" applyBorder="1"/>
    <xf numFmtId="167" fontId="4" fillId="3" borderId="1" xfId="0" applyNumberFormat="1" applyFont="1" applyFill="1" applyBorder="1"/>
    <xf numFmtId="167" fontId="4" fillId="3" borderId="2" xfId="0" applyNumberFormat="1" applyFont="1" applyFill="1" applyBorder="1"/>
    <xf numFmtId="0" fontId="4" fillId="12" borderId="8" xfId="0" applyFont="1" applyFill="1" applyBorder="1"/>
    <xf numFmtId="0" fontId="4" fillId="12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/>
    </xf>
    <xf numFmtId="3" fontId="0" fillId="0" borderId="6" xfId="0" applyNumberFormat="1" applyBorder="1"/>
    <xf numFmtId="0" fontId="26" fillId="0" borderId="0" xfId="0" applyFont="1" applyAlignment="1">
      <alignment horizontal="center" vertical="center"/>
    </xf>
    <xf numFmtId="0" fontId="27" fillId="12" borderId="6" xfId="0" applyFont="1" applyFill="1" applyBorder="1" applyAlignment="1">
      <alignment horizontal="left"/>
    </xf>
    <xf numFmtId="0" fontId="27" fillId="11" borderId="6" xfId="0" applyFont="1" applyFill="1" applyBorder="1" applyAlignment="1">
      <alignment horizontal="left"/>
    </xf>
    <xf numFmtId="168" fontId="0" fillId="0" borderId="0" xfId="3" applyNumberFormat="1" applyFont="1"/>
    <xf numFmtId="0" fontId="24" fillId="0" borderId="0" xfId="0" applyFont="1" applyAlignment="1">
      <alignment horizontal="center" vertical="top" wrapText="1"/>
    </xf>
    <xf numFmtId="4" fontId="1" fillId="0" borderId="4" xfId="0" applyNumberFormat="1" applyFont="1" applyBorder="1"/>
    <xf numFmtId="0" fontId="0" fillId="2" borderId="3" xfId="0" applyFill="1" applyBorder="1"/>
    <xf numFmtId="165" fontId="4" fillId="0" borderId="7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164" fontId="4" fillId="6" borderId="6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4" fillId="9" borderId="8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169" fontId="4" fillId="6" borderId="6" xfId="0" applyNumberFormat="1" applyFont="1" applyFill="1" applyBorder="1" applyAlignment="1">
      <alignment horizontal="center"/>
    </xf>
    <xf numFmtId="169" fontId="4" fillId="7" borderId="6" xfId="0" applyNumberFormat="1" applyFont="1" applyFill="1" applyBorder="1" applyAlignment="1">
      <alignment horizontal="center"/>
    </xf>
    <xf numFmtId="169" fontId="0" fillId="0" borderId="0" xfId="0" applyNumberFormat="1"/>
    <xf numFmtId="169" fontId="10" fillId="0" borderId="0" xfId="0" applyNumberFormat="1" applyFont="1" applyAlignment="1">
      <alignment horizontal="center" vertical="top" wrapText="1"/>
    </xf>
    <xf numFmtId="169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vertical="center"/>
    </xf>
    <xf numFmtId="169" fontId="3" fillId="5" borderId="11" xfId="0" applyNumberFormat="1" applyFont="1" applyFill="1" applyBorder="1" applyAlignment="1">
      <alignment horizontal="center" vertical="center" wrapText="1"/>
    </xf>
    <xf numFmtId="169" fontId="3" fillId="5" borderId="9" xfId="0" applyNumberFormat="1" applyFont="1" applyFill="1" applyBorder="1" applyAlignment="1">
      <alignment horizontal="center" vertical="center" wrapText="1"/>
    </xf>
    <xf numFmtId="169" fontId="4" fillId="6" borderId="8" xfId="0" applyNumberFormat="1" applyFont="1" applyFill="1" applyBorder="1" applyAlignment="1">
      <alignment horizontal="center"/>
    </xf>
    <xf numFmtId="169" fontId="4" fillId="7" borderId="8" xfId="0" applyNumberFormat="1" applyFont="1" applyFill="1" applyBorder="1" applyAlignment="1">
      <alignment horizontal="center"/>
    </xf>
    <xf numFmtId="169" fontId="0" fillId="6" borderId="7" xfId="0" applyNumberFormat="1" applyFill="1" applyBorder="1" applyAlignment="1">
      <alignment horizontal="center"/>
    </xf>
    <xf numFmtId="169" fontId="0" fillId="7" borderId="7" xfId="0" applyNumberFormat="1" applyFill="1" applyBorder="1" applyAlignment="1">
      <alignment horizontal="center"/>
    </xf>
    <xf numFmtId="169" fontId="0" fillId="7" borderId="6" xfId="0" applyNumberFormat="1" applyFill="1" applyBorder="1" applyAlignment="1">
      <alignment horizontal="center"/>
    </xf>
    <xf numFmtId="169" fontId="0" fillId="0" borderId="0" xfId="0" applyNumberFormat="1" applyAlignment="1">
      <alignment horizontal="center" vertical="center"/>
    </xf>
    <xf numFmtId="169" fontId="4" fillId="6" borderId="6" xfId="0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horizontal="center"/>
    </xf>
    <xf numFmtId="169" fontId="7" fillId="5" borderId="9" xfId="0" applyNumberFormat="1" applyFont="1" applyFill="1" applyBorder="1" applyAlignment="1">
      <alignment horizontal="center" vertical="center" wrapText="1"/>
    </xf>
    <xf numFmtId="169" fontId="7" fillId="6" borderId="6" xfId="0" applyNumberFormat="1" applyFont="1" applyFill="1" applyBorder="1" applyAlignment="1">
      <alignment horizontal="center"/>
    </xf>
    <xf numFmtId="169" fontId="7" fillId="7" borderId="6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" fontId="7" fillId="7" borderId="0" xfId="0" applyNumberFormat="1" applyFont="1" applyFill="1" applyAlignment="1">
      <alignment horizontal="center"/>
    </xf>
    <xf numFmtId="169" fontId="0" fillId="7" borderId="8" xfId="0" applyNumberFormat="1" applyFill="1" applyBorder="1" applyAlignment="1">
      <alignment horizontal="center"/>
    </xf>
    <xf numFmtId="169" fontId="0" fillId="6" borderId="8" xfId="0" applyNumberFormat="1" applyFill="1" applyBorder="1" applyAlignment="1">
      <alignment horizontal="center"/>
    </xf>
    <xf numFmtId="169" fontId="0" fillId="7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0" fontId="0" fillId="2" borderId="0" xfId="0" applyFill="1"/>
    <xf numFmtId="4" fontId="10" fillId="9" borderId="0" xfId="0" applyNumberFormat="1" applyFont="1" applyFill="1" applyAlignment="1">
      <alignment vertical="center" wrapText="1"/>
    </xf>
    <xf numFmtId="168" fontId="0" fillId="0" borderId="0" xfId="3" applyNumberFormat="1" applyFont="1" applyFill="1"/>
    <xf numFmtId="4" fontId="42" fillId="0" borderId="0" xfId="0" applyNumberFormat="1" applyFont="1"/>
    <xf numFmtId="0" fontId="7" fillId="0" borderId="0" xfId="0" applyFont="1"/>
    <xf numFmtId="1" fontId="0" fillId="7" borderId="8" xfId="0" applyNumberFormat="1" applyFill="1" applyBorder="1" applyAlignment="1">
      <alignment horizontal="center"/>
    </xf>
    <xf numFmtId="4" fontId="42" fillId="45" borderId="8" xfId="0" applyNumberFormat="1" applyFont="1" applyFill="1" applyBorder="1"/>
    <xf numFmtId="4" fontId="42" fillId="46" borderId="8" xfId="0" applyNumberFormat="1" applyFont="1" applyFill="1" applyBorder="1"/>
    <xf numFmtId="169" fontId="0" fillId="6" borderId="6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4" fontId="0" fillId="9" borderId="8" xfId="0" applyNumberFormat="1" applyFill="1" applyBorder="1"/>
    <xf numFmtId="4" fontId="0" fillId="9" borderId="6" xfId="0" applyNumberFormat="1" applyFill="1" applyBorder="1"/>
    <xf numFmtId="4" fontId="0" fillId="9" borderId="7" xfId="0" applyNumberFormat="1" applyFill="1" applyBorder="1"/>
    <xf numFmtId="4" fontId="0" fillId="10" borderId="8" xfId="0" applyNumberFormat="1" applyFill="1" applyBorder="1"/>
    <xf numFmtId="4" fontId="0" fillId="10" borderId="6" xfId="0" applyNumberFormat="1" applyFill="1" applyBorder="1"/>
    <xf numFmtId="4" fontId="0" fillId="10" borderId="7" xfId="0" applyNumberFormat="1" applyFill="1" applyBorder="1"/>
    <xf numFmtId="4" fontId="0" fillId="6" borderId="6" xfId="0" applyNumberFormat="1" applyFill="1" applyBorder="1" applyAlignment="1">
      <alignment horizontal="center"/>
    </xf>
    <xf numFmtId="4" fontId="0" fillId="7" borderId="6" xfId="0" applyNumberForma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4" fontId="0" fillId="9" borderId="0" xfId="0" applyNumberFormat="1" applyFill="1"/>
    <xf numFmtId="4" fontId="0" fillId="10" borderId="0" xfId="0" applyNumberFormat="1" applyFill="1"/>
    <xf numFmtId="0" fontId="3" fillId="4" borderId="26" xfId="0" applyFont="1" applyFill="1" applyBorder="1" applyAlignment="1">
      <alignment horizontal="center" vertical="center" wrapText="1"/>
    </xf>
    <xf numFmtId="0" fontId="4" fillId="11" borderId="14" xfId="0" applyFont="1" applyFill="1" applyBorder="1"/>
    <xf numFmtId="1" fontId="4" fillId="11" borderId="0" xfId="0" applyNumberFormat="1" applyFont="1" applyFill="1" applyAlignment="1">
      <alignment horizontal="center" vertical="center"/>
    </xf>
    <xf numFmtId="0" fontId="4" fillId="11" borderId="6" xfId="0" applyFont="1" applyFill="1" applyBorder="1" applyAlignment="1">
      <alignment horizontal="center"/>
    </xf>
    <xf numFmtId="0" fontId="4" fillId="11" borderId="0" xfId="0" applyFont="1" applyFill="1"/>
    <xf numFmtId="0" fontId="4" fillId="11" borderId="2" xfId="0" applyFont="1" applyFill="1" applyBorder="1" applyAlignment="1">
      <alignment horizontal="center" vertical="center"/>
    </xf>
    <xf numFmtId="167" fontId="4" fillId="2" borderId="15" xfId="0" applyNumberFormat="1" applyFont="1" applyFill="1" applyBorder="1"/>
    <xf numFmtId="1" fontId="4" fillId="12" borderId="0" xfId="0" applyNumberFormat="1" applyFont="1" applyFill="1" applyAlignment="1">
      <alignment horizontal="center" vertical="center"/>
    </xf>
    <xf numFmtId="0" fontId="4" fillId="12" borderId="0" xfId="0" applyFont="1" applyFill="1"/>
    <xf numFmtId="167" fontId="4" fillId="2" borderId="27" xfId="0" applyNumberFormat="1" applyFont="1" applyFill="1" applyBorder="1"/>
    <xf numFmtId="0" fontId="4" fillId="11" borderId="8" xfId="0" applyFont="1" applyFill="1" applyBorder="1"/>
    <xf numFmtId="0" fontId="4" fillId="11" borderId="6" xfId="0" applyFont="1" applyFill="1" applyBorder="1" applyAlignment="1">
      <alignment horizontal="center" vertical="center"/>
    </xf>
    <xf numFmtId="167" fontId="2" fillId="4" borderId="28" xfId="0" applyNumberFormat="1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9" fontId="4" fillId="6" borderId="0" xfId="0" applyNumberFormat="1" applyFont="1" applyFill="1" applyAlignment="1">
      <alignment horizontal="center"/>
    </xf>
    <xf numFmtId="4" fontId="10" fillId="9" borderId="0" xfId="0" applyNumberFormat="1" applyFont="1" applyFill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/>
    </xf>
    <xf numFmtId="1" fontId="4" fillId="7" borderId="7" xfId="0" applyNumberFormat="1" applyFont="1" applyFill="1" applyBorder="1" applyAlignment="1">
      <alignment horizontal="center"/>
    </xf>
    <xf numFmtId="0" fontId="4" fillId="11" borderId="6" xfId="0" applyFont="1" applyFill="1" applyBorder="1"/>
    <xf numFmtId="0" fontId="0" fillId="0" borderId="12" xfId="0" applyBorder="1"/>
    <xf numFmtId="0" fontId="0" fillId="0" borderId="14" xfId="0" applyBorder="1"/>
    <xf numFmtId="0" fontId="4" fillId="12" borderId="6" xfId="0" applyFont="1" applyFill="1" applyBorder="1"/>
    <xf numFmtId="0" fontId="0" fillId="0" borderId="7" xfId="0" applyBorder="1"/>
    <xf numFmtId="0" fontId="0" fillId="0" borderId="30" xfId="0" applyBorder="1"/>
    <xf numFmtId="0" fontId="0" fillId="0" borderId="15" xfId="0" applyBorder="1"/>
    <xf numFmtId="0" fontId="5" fillId="0" borderId="0" xfId="0" applyFont="1" applyAlignment="1">
      <alignment horizontal="left"/>
    </xf>
    <xf numFmtId="167" fontId="4" fillId="0" borderId="0" xfId="0" applyNumberFormat="1" applyFont="1" applyAlignment="1">
      <alignment horizontal="center"/>
    </xf>
    <xf numFmtId="1" fontId="4" fillId="11" borderId="6" xfId="0" applyNumberFormat="1" applyFont="1" applyFill="1" applyBorder="1" applyAlignment="1">
      <alignment horizontal="center" vertical="center"/>
    </xf>
    <xf numFmtId="1" fontId="4" fillId="12" borderId="6" xfId="0" applyNumberFormat="1" applyFont="1" applyFill="1" applyBorder="1" applyAlignment="1">
      <alignment horizontal="center" vertical="center"/>
    </xf>
    <xf numFmtId="0" fontId="0" fillId="13" borderId="1" xfId="0" applyFill="1" applyBorder="1"/>
    <xf numFmtId="0" fontId="4" fillId="11" borderId="8" xfId="0" applyFont="1" applyFill="1" applyBorder="1" applyAlignment="1">
      <alignment vertical="center"/>
    </xf>
    <xf numFmtId="0" fontId="44" fillId="11" borderId="6" xfId="0" applyFont="1" applyFill="1" applyBorder="1" applyAlignment="1">
      <alignment horizontal="center" vertical="center"/>
    </xf>
    <xf numFmtId="0" fontId="4" fillId="11" borderId="0" xfId="0" applyFont="1" applyFill="1" applyAlignment="1">
      <alignment wrapText="1"/>
    </xf>
    <xf numFmtId="0" fontId="4" fillId="12" borderId="8" xfId="0" applyFont="1" applyFill="1" applyBorder="1" applyAlignment="1">
      <alignment vertical="center"/>
    </xf>
    <xf numFmtId="0" fontId="4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wrapText="1"/>
    </xf>
    <xf numFmtId="4" fontId="10" fillId="9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1" fontId="10" fillId="0" borderId="0" xfId="0" applyNumberFormat="1" applyFont="1" applyAlignment="1">
      <alignment horizontal="center" vertical="top" wrapText="1"/>
    </xf>
    <xf numFmtId="4" fontId="24" fillId="8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1" fontId="12" fillId="6" borderId="0" xfId="0" applyNumberFormat="1" applyFont="1" applyFill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1" fontId="12" fillId="7" borderId="0" xfId="0" applyNumberFormat="1" applyFont="1" applyFill="1" applyAlignment="1">
      <alignment horizontal="center" vertical="top" wrapText="1"/>
    </xf>
    <xf numFmtId="0" fontId="11" fillId="13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2" fontId="5" fillId="0" borderId="0" xfId="49" applyNumberFormat="1" applyFont="1" applyAlignment="1">
      <alignment horizontal="center" vertical="center"/>
    </xf>
    <xf numFmtId="2" fontId="12" fillId="4" borderId="14" xfId="49" applyNumberFormat="1" applyFont="1" applyFill="1" applyBorder="1" applyAlignment="1">
      <alignment horizontal="center" vertical="center" wrapText="1"/>
    </xf>
    <xf numFmtId="2" fontId="12" fillId="0" borderId="4" xfId="49" applyNumberFormat="1" applyFont="1" applyBorder="1" applyAlignment="1">
      <alignment horizontal="right" vertical="center"/>
    </xf>
    <xf numFmtId="2" fontId="12" fillId="0" borderId="0" xfId="49" applyNumberFormat="1" applyFont="1" applyAlignment="1">
      <alignment horizontal="center" vertical="center"/>
    </xf>
    <xf numFmtId="2" fontId="5" fillId="0" borderId="0" xfId="49" applyNumberFormat="1" applyFont="1" applyAlignment="1">
      <alignment horizontal="center"/>
    </xf>
    <xf numFmtId="2" fontId="5" fillId="0" borderId="0" xfId="49" applyNumberFormat="1" applyFont="1" applyAlignment="1">
      <alignment horizontal="center" vertical="center" wrapText="1"/>
    </xf>
    <xf numFmtId="2" fontId="2" fillId="4" borderId="9" xfId="49" applyNumberFormat="1" applyFont="1" applyFill="1" applyBorder="1" applyAlignment="1">
      <alignment horizontal="center" vertical="center" wrapText="1"/>
    </xf>
    <xf numFmtId="2" fontId="5" fillId="11" borderId="7" xfId="49" applyNumberFormat="1" applyFont="1" applyFill="1" applyBorder="1" applyAlignment="1">
      <alignment horizontal="center"/>
    </xf>
    <xf numFmtId="2" fontId="5" fillId="12" borderId="7" xfId="49" applyNumberFormat="1" applyFont="1" applyFill="1" applyBorder="1" applyAlignment="1">
      <alignment horizontal="center"/>
    </xf>
    <xf numFmtId="2" fontId="5" fillId="0" borderId="0" xfId="49" applyNumberFormat="1" applyFont="1" applyFill="1" applyBorder="1" applyAlignment="1">
      <alignment horizontal="center"/>
    </xf>
    <xf numFmtId="2" fontId="5" fillId="0" borderId="7" xfId="49" applyNumberFormat="1" applyFont="1" applyFill="1" applyBorder="1" applyAlignment="1">
      <alignment horizontal="center"/>
    </xf>
    <xf numFmtId="2" fontId="5" fillId="0" borderId="0" xfId="49" applyNumberFormat="1" applyFont="1"/>
    <xf numFmtId="0" fontId="3" fillId="4" borderId="0" xfId="0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36" xr:uid="{D5D43FCF-58D8-4F96-BB16-B3813BECB3B5}"/>
    <cellStyle name="60% - Énfasis2 2" xfId="37" xr:uid="{BEC9F7D3-1042-46EB-B431-B3B6D9682CFB}"/>
    <cellStyle name="60% - Énfasis3 2" xfId="38" xr:uid="{2857A0CA-B6DF-4E40-949E-29F691372BC3}"/>
    <cellStyle name="60% - Énfasis4 2" xfId="39" xr:uid="{080D5173-118D-41D4-A22F-D9EB60AD7C32}"/>
    <cellStyle name="60% - Énfasis5 2" xfId="40" xr:uid="{BF108E58-6BBB-4022-ADBD-42AB0AA8BF0B}"/>
    <cellStyle name="60% - Énfasis6 2" xfId="41" xr:uid="{DC4DE8EF-028D-431E-820E-3E7BEBD54065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10" builtinId="20" customBuiltin="1"/>
    <cellStyle name="Euro" xfId="1" xr:uid="{AD4F4761-164E-4DFF-B1F2-05FE1506F21E}"/>
    <cellStyle name="Euro 2" xfId="2" xr:uid="{AD4F4761-164E-4DFF-B1F2-05FE1506F21E}"/>
    <cellStyle name="Euro 3" xfId="45" xr:uid="{5729DED1-E104-4636-82E2-15E5A96BC2CF}"/>
    <cellStyle name="Euro 4" xfId="47" xr:uid="{6CAA7649-F1F4-43FB-ADF2-ED5944048328}"/>
    <cellStyle name="Incorrecto" xfId="9" builtinId="27" customBuiltin="1"/>
    <cellStyle name="Moneda" xfId="49" builtinId="4"/>
    <cellStyle name="Moneda 2" xfId="46" xr:uid="{D196D999-4FA7-4A39-8637-5D3C7669CDE2}"/>
    <cellStyle name="Moneda 3" xfId="48" xr:uid="{F125775E-B788-406F-A4F9-CB1EA96AAB57}"/>
    <cellStyle name="Neutral 2" xfId="42" xr:uid="{454E1196-DBB3-487C-A551-719634EB9D26}"/>
    <cellStyle name="Normal" xfId="0" builtinId="0"/>
    <cellStyle name="Notas 2" xfId="43" xr:uid="{943902D7-D5DB-4F8A-A253-46A7B1CB70AE}"/>
    <cellStyle name="Porcentaje" xfId="3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 2" xfId="5" builtinId="17" customBuiltin="1"/>
    <cellStyle name="Título 3" xfId="6" builtinId="18" customBuiltin="1"/>
    <cellStyle name="Título 4" xfId="44" xr:uid="{9C968C83-0476-42F2-A283-714199E84A05}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D3E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emf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emf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emf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emf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520</xdr:row>
      <xdr:rowOff>73025</xdr:rowOff>
    </xdr:from>
    <xdr:to>
      <xdr:col>7</xdr:col>
      <xdr:colOff>1106511</xdr:colOff>
      <xdr:row>523</xdr:row>
      <xdr:rowOff>133484</xdr:rowOff>
    </xdr:to>
    <xdr:pic>
      <xdr:nvPicPr>
        <xdr:cNvPr id="12" name="11 Imagen" descr="_MG_2888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52126" y="39252525"/>
          <a:ext cx="944585" cy="616719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691</xdr:row>
      <xdr:rowOff>396875</xdr:rowOff>
    </xdr:from>
    <xdr:to>
      <xdr:col>7</xdr:col>
      <xdr:colOff>1088616</xdr:colOff>
      <xdr:row>693</xdr:row>
      <xdr:rowOff>171071</xdr:rowOff>
    </xdr:to>
    <xdr:pic>
      <xdr:nvPicPr>
        <xdr:cNvPr id="13" name="12 Imagen" descr="_MG_7570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234083" y="97456625"/>
          <a:ext cx="943413" cy="605367"/>
        </a:xfrm>
        <a:prstGeom prst="rect">
          <a:avLst/>
        </a:prstGeom>
      </xdr:spPr>
    </xdr:pic>
    <xdr:clientData/>
  </xdr:twoCellAnchor>
  <xdr:twoCellAnchor editAs="oneCell">
    <xdr:from>
      <xdr:col>7</xdr:col>
      <xdr:colOff>155575</xdr:colOff>
      <xdr:row>620</xdr:row>
      <xdr:rowOff>175594</xdr:rowOff>
    </xdr:from>
    <xdr:to>
      <xdr:col>7</xdr:col>
      <xdr:colOff>1084580</xdr:colOff>
      <xdr:row>624</xdr:row>
      <xdr:rowOff>95249</xdr:rowOff>
    </xdr:to>
    <xdr:pic>
      <xdr:nvPicPr>
        <xdr:cNvPr id="16" name="15 Imagen" descr="_MG_7585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45775" y="72044894"/>
          <a:ext cx="936625" cy="681655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577</xdr:row>
      <xdr:rowOff>0</xdr:rowOff>
    </xdr:from>
    <xdr:to>
      <xdr:col>7</xdr:col>
      <xdr:colOff>1028700</xdr:colOff>
      <xdr:row>580</xdr:row>
      <xdr:rowOff>96988</xdr:rowOff>
    </xdr:to>
    <xdr:pic>
      <xdr:nvPicPr>
        <xdr:cNvPr id="17" name="16 Imagen" descr="_MG_7588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6225" y="46934287"/>
          <a:ext cx="752475" cy="681188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566</xdr:row>
      <xdr:rowOff>539751</xdr:rowOff>
    </xdr:from>
    <xdr:to>
      <xdr:col>7</xdr:col>
      <xdr:colOff>1124222</xdr:colOff>
      <xdr:row>568</xdr:row>
      <xdr:rowOff>95297</xdr:rowOff>
    </xdr:to>
    <xdr:pic>
      <xdr:nvPicPr>
        <xdr:cNvPr id="18" name="17 Imagen" descr="_MG_759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128250" y="50149126"/>
          <a:ext cx="1081042" cy="371475"/>
        </a:xfrm>
        <a:prstGeom prst="rect">
          <a:avLst/>
        </a:prstGeom>
      </xdr:spPr>
    </xdr:pic>
    <xdr:clientData/>
  </xdr:twoCellAnchor>
  <xdr:twoCellAnchor editAs="oneCell">
    <xdr:from>
      <xdr:col>7</xdr:col>
      <xdr:colOff>178329</xdr:colOff>
      <xdr:row>399</xdr:row>
      <xdr:rowOff>33337</xdr:rowOff>
    </xdr:from>
    <xdr:to>
      <xdr:col>7</xdr:col>
      <xdr:colOff>1026054</xdr:colOff>
      <xdr:row>403</xdr:row>
      <xdr:rowOff>172402</xdr:rowOff>
    </xdr:to>
    <xdr:pic>
      <xdr:nvPicPr>
        <xdr:cNvPr id="19" name="18 Imagen" descr="_MG_8457_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68529" y="43213337"/>
          <a:ext cx="847725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136525</xdr:colOff>
      <xdr:row>661</xdr:row>
      <xdr:rowOff>161925</xdr:rowOff>
    </xdr:from>
    <xdr:to>
      <xdr:col>7</xdr:col>
      <xdr:colOff>1069975</xdr:colOff>
      <xdr:row>665</xdr:row>
      <xdr:rowOff>34925</xdr:rowOff>
    </xdr:to>
    <xdr:pic>
      <xdr:nvPicPr>
        <xdr:cNvPr id="20" name="19 Imagen" descr="_MG_911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26725" y="78698725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295276</xdr:colOff>
      <xdr:row>673</xdr:row>
      <xdr:rowOff>0</xdr:rowOff>
    </xdr:from>
    <xdr:to>
      <xdr:col>7</xdr:col>
      <xdr:colOff>858136</xdr:colOff>
      <xdr:row>676</xdr:row>
      <xdr:rowOff>53974</xdr:rowOff>
    </xdr:to>
    <xdr:pic>
      <xdr:nvPicPr>
        <xdr:cNvPr id="21" name="20 Imagen" descr="_MG_9114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85476" y="77431900"/>
          <a:ext cx="562860" cy="615949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683</xdr:row>
      <xdr:rowOff>76200</xdr:rowOff>
    </xdr:from>
    <xdr:to>
      <xdr:col>7</xdr:col>
      <xdr:colOff>1025525</xdr:colOff>
      <xdr:row>686</xdr:row>
      <xdr:rowOff>130175</xdr:rowOff>
    </xdr:to>
    <xdr:pic>
      <xdr:nvPicPr>
        <xdr:cNvPr id="23" name="22 Imagen" descr="_MG_9116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572750" y="79946500"/>
          <a:ext cx="942975" cy="625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698</xdr:row>
      <xdr:rowOff>88178</xdr:rowOff>
    </xdr:from>
    <xdr:to>
      <xdr:col>7</xdr:col>
      <xdr:colOff>1066800</xdr:colOff>
      <xdr:row>701</xdr:row>
      <xdr:rowOff>174625</xdr:rowOff>
    </xdr:to>
    <xdr:pic>
      <xdr:nvPicPr>
        <xdr:cNvPr id="25" name="24 Imagen" descr="_MG_9123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33075" y="82434978"/>
          <a:ext cx="923925" cy="657947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751</xdr:row>
      <xdr:rowOff>685800</xdr:rowOff>
    </xdr:from>
    <xdr:to>
      <xdr:col>7</xdr:col>
      <xdr:colOff>1049623</xdr:colOff>
      <xdr:row>754</xdr:row>
      <xdr:rowOff>114300</xdr:rowOff>
    </xdr:to>
    <xdr:pic>
      <xdr:nvPicPr>
        <xdr:cNvPr id="27" name="26 Imagen" descr="_MG_9132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217150" y="109308900"/>
          <a:ext cx="934053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161926</xdr:colOff>
      <xdr:row>584</xdr:row>
      <xdr:rowOff>0</xdr:rowOff>
    </xdr:from>
    <xdr:to>
      <xdr:col>7</xdr:col>
      <xdr:colOff>1043941</xdr:colOff>
      <xdr:row>588</xdr:row>
      <xdr:rowOff>58203</xdr:rowOff>
    </xdr:to>
    <xdr:pic>
      <xdr:nvPicPr>
        <xdr:cNvPr id="28" name="27 Imagen" descr="_MG_9133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1926" y="32070675"/>
          <a:ext cx="876300" cy="820838"/>
        </a:xfrm>
        <a:prstGeom prst="rect">
          <a:avLst/>
        </a:prstGeom>
      </xdr:spPr>
    </xdr:pic>
    <xdr:clientData/>
  </xdr:twoCellAnchor>
  <xdr:twoCellAnchor editAs="oneCell">
    <xdr:from>
      <xdr:col>7</xdr:col>
      <xdr:colOff>168276</xdr:colOff>
      <xdr:row>593</xdr:row>
      <xdr:rowOff>38100</xdr:rowOff>
    </xdr:from>
    <xdr:to>
      <xdr:col>7</xdr:col>
      <xdr:colOff>1044576</xdr:colOff>
      <xdr:row>597</xdr:row>
      <xdr:rowOff>133350</xdr:rowOff>
    </xdr:to>
    <xdr:pic>
      <xdr:nvPicPr>
        <xdr:cNvPr id="29" name="28 Imagen" descr="_MG_9134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58476" y="67335400"/>
          <a:ext cx="876300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602</xdr:row>
      <xdr:rowOff>0</xdr:rowOff>
    </xdr:from>
    <xdr:to>
      <xdr:col>7</xdr:col>
      <xdr:colOff>1028700</xdr:colOff>
      <xdr:row>605</xdr:row>
      <xdr:rowOff>170351</xdr:rowOff>
    </xdr:to>
    <xdr:pic>
      <xdr:nvPicPr>
        <xdr:cNvPr id="30" name="29 Imagen" descr="_MG_9135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075" y="34794825"/>
          <a:ext cx="809625" cy="757726"/>
        </a:xfrm>
        <a:prstGeom prst="rect">
          <a:avLst/>
        </a:prstGeom>
      </xdr:spPr>
    </xdr:pic>
    <xdr:clientData/>
  </xdr:twoCellAnchor>
  <xdr:twoCellAnchor editAs="oneCell">
    <xdr:from>
      <xdr:col>7</xdr:col>
      <xdr:colOff>203200</xdr:colOff>
      <xdr:row>611</xdr:row>
      <xdr:rowOff>139700</xdr:rowOff>
    </xdr:from>
    <xdr:to>
      <xdr:col>7</xdr:col>
      <xdr:colOff>974725</xdr:colOff>
      <xdr:row>615</xdr:row>
      <xdr:rowOff>129540</xdr:rowOff>
    </xdr:to>
    <xdr:pic>
      <xdr:nvPicPr>
        <xdr:cNvPr id="31" name="30 Imagen" descr="_MG_9136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93400" y="70485000"/>
          <a:ext cx="771525" cy="746125"/>
        </a:xfrm>
        <a:prstGeom prst="rect">
          <a:avLst/>
        </a:prstGeom>
      </xdr:spPr>
    </xdr:pic>
    <xdr:clientData/>
  </xdr:twoCellAnchor>
  <xdr:twoCellAnchor editAs="oneCell">
    <xdr:from>
      <xdr:col>7</xdr:col>
      <xdr:colOff>203201</xdr:colOff>
      <xdr:row>642</xdr:row>
      <xdr:rowOff>114300</xdr:rowOff>
    </xdr:from>
    <xdr:to>
      <xdr:col>7</xdr:col>
      <xdr:colOff>1010487</xdr:colOff>
      <xdr:row>646</xdr:row>
      <xdr:rowOff>172720</xdr:rowOff>
    </xdr:to>
    <xdr:pic>
      <xdr:nvPicPr>
        <xdr:cNvPr id="32" name="31 Imagen" descr="_MG_9137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93401" y="75793600"/>
          <a:ext cx="795856" cy="81280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630</xdr:row>
      <xdr:rowOff>0</xdr:rowOff>
    </xdr:from>
    <xdr:to>
      <xdr:col>7</xdr:col>
      <xdr:colOff>954352</xdr:colOff>
      <xdr:row>634</xdr:row>
      <xdr:rowOff>22225</xdr:rowOff>
    </xdr:to>
    <xdr:pic>
      <xdr:nvPicPr>
        <xdr:cNvPr id="33" name="32 Imagen" descr="_MG_9140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47375" y="73583800"/>
          <a:ext cx="697177" cy="793750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69</xdr:row>
      <xdr:rowOff>38100</xdr:rowOff>
    </xdr:from>
    <xdr:to>
      <xdr:col>7</xdr:col>
      <xdr:colOff>1082040</xdr:colOff>
      <xdr:row>73</xdr:row>
      <xdr:rowOff>136525</xdr:rowOff>
    </xdr:to>
    <xdr:pic>
      <xdr:nvPicPr>
        <xdr:cNvPr id="34" name="33 Imagen" descr="_MG_9141.jpg">
          <a:extLst>
            <a:ext uri="{FF2B5EF4-FFF2-40B4-BE49-F238E27FC236}">
              <a16:creationId xmlns:a16="http://schemas.microsoft.com/office/drawing/2014/main" id="{00000000-0008-0000-0000-00002200000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71175" y="12166600"/>
          <a:ext cx="895350" cy="869950"/>
        </a:xfrm>
        <a:prstGeom prst="rect">
          <a:avLst/>
        </a:prstGeom>
      </xdr:spPr>
    </xdr:pic>
    <xdr:clientData/>
  </xdr:twoCellAnchor>
  <xdr:twoCellAnchor editAs="oneCell">
    <xdr:from>
      <xdr:col>7</xdr:col>
      <xdr:colOff>301626</xdr:colOff>
      <xdr:row>333</xdr:row>
      <xdr:rowOff>148837</xdr:rowOff>
    </xdr:from>
    <xdr:to>
      <xdr:col>7</xdr:col>
      <xdr:colOff>1046480</xdr:colOff>
      <xdr:row>338</xdr:row>
      <xdr:rowOff>130174</xdr:rowOff>
    </xdr:to>
    <xdr:pic>
      <xdr:nvPicPr>
        <xdr:cNvPr id="35" name="34 Imagen" descr="_MG_914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91826" y="29041337"/>
          <a:ext cx="752474" cy="924312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247651</xdr:colOff>
      <xdr:row>283</xdr:row>
      <xdr:rowOff>149225</xdr:rowOff>
    </xdr:from>
    <xdr:to>
      <xdr:col>7</xdr:col>
      <xdr:colOff>990601</xdr:colOff>
      <xdr:row>288</xdr:row>
      <xdr:rowOff>95250</xdr:rowOff>
    </xdr:to>
    <xdr:pic>
      <xdr:nvPicPr>
        <xdr:cNvPr id="36" name="35 Imagen" descr="_MG_9143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37851" y="25422225"/>
          <a:ext cx="742950" cy="8985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178</xdr:row>
      <xdr:rowOff>117474</xdr:rowOff>
    </xdr:from>
    <xdr:to>
      <xdr:col>7</xdr:col>
      <xdr:colOff>990600</xdr:colOff>
      <xdr:row>183</xdr:row>
      <xdr:rowOff>34924</xdr:rowOff>
    </xdr:to>
    <xdr:pic>
      <xdr:nvPicPr>
        <xdr:cNvPr id="37" name="36 Imagen" descr="_MG_9145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80700" y="15103474"/>
          <a:ext cx="800100" cy="86995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230</xdr:row>
      <xdr:rowOff>107950</xdr:rowOff>
    </xdr:from>
    <xdr:to>
      <xdr:col>7</xdr:col>
      <xdr:colOff>1047750</xdr:colOff>
      <xdr:row>235</xdr:row>
      <xdr:rowOff>98425</xdr:rowOff>
    </xdr:to>
    <xdr:pic>
      <xdr:nvPicPr>
        <xdr:cNvPr id="38" name="37 Imagen" descr="_MG_9146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28325" y="17570450"/>
          <a:ext cx="80962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155576</xdr:colOff>
      <xdr:row>536</xdr:row>
      <xdr:rowOff>114300</xdr:rowOff>
    </xdr:from>
    <xdr:to>
      <xdr:col>7</xdr:col>
      <xdr:colOff>1012826</xdr:colOff>
      <xdr:row>540</xdr:row>
      <xdr:rowOff>114300</xdr:rowOff>
    </xdr:to>
    <xdr:pic>
      <xdr:nvPicPr>
        <xdr:cNvPr id="40" name="39 Imagen" descr="_MG_9148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45776" y="32626300"/>
          <a:ext cx="857250" cy="767896"/>
        </a:xfrm>
        <a:prstGeom prst="rect">
          <a:avLst/>
        </a:prstGeom>
      </xdr:spPr>
    </xdr:pic>
    <xdr:clientData/>
  </xdr:twoCellAnchor>
  <xdr:twoCellAnchor editAs="oneCell">
    <xdr:from>
      <xdr:col>7</xdr:col>
      <xdr:colOff>173831</xdr:colOff>
      <xdr:row>741</xdr:row>
      <xdr:rowOff>164306</xdr:rowOff>
    </xdr:from>
    <xdr:to>
      <xdr:col>7</xdr:col>
      <xdr:colOff>991960</xdr:colOff>
      <xdr:row>748</xdr:row>
      <xdr:rowOff>58261</xdr:rowOff>
    </xdr:to>
    <xdr:pic>
      <xdr:nvPicPr>
        <xdr:cNvPr id="41" name="40 Imagen" descr="_MG_9149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139362" y="109201744"/>
          <a:ext cx="818129" cy="121602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562</xdr:row>
      <xdr:rowOff>0</xdr:rowOff>
    </xdr:from>
    <xdr:to>
      <xdr:col>7</xdr:col>
      <xdr:colOff>1121809</xdr:colOff>
      <xdr:row>564</xdr:row>
      <xdr:rowOff>55244</xdr:rowOff>
    </xdr:to>
    <xdr:pic>
      <xdr:nvPicPr>
        <xdr:cNvPr id="43" name="42 Imagen" descr="_MG_2884-1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4775" y="16935450"/>
          <a:ext cx="1017034" cy="457199"/>
        </a:xfrm>
        <a:prstGeom prst="rect">
          <a:avLst/>
        </a:prstGeom>
      </xdr:spPr>
    </xdr:pic>
    <xdr:clientData/>
  </xdr:twoCellAnchor>
  <xdr:twoCellAnchor editAs="oneCell">
    <xdr:from>
      <xdr:col>7</xdr:col>
      <xdr:colOff>155575</xdr:colOff>
      <xdr:row>480</xdr:row>
      <xdr:rowOff>63500</xdr:rowOff>
    </xdr:from>
    <xdr:to>
      <xdr:col>7</xdr:col>
      <xdr:colOff>1089025</xdr:colOff>
      <xdr:row>484</xdr:row>
      <xdr:rowOff>0</xdr:rowOff>
    </xdr:to>
    <xdr:pic>
      <xdr:nvPicPr>
        <xdr:cNvPr id="44" name="43 Imagen" descr="_MG_2885-1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45775" y="35052000"/>
          <a:ext cx="933450" cy="688975"/>
        </a:xfrm>
        <a:prstGeom prst="rect">
          <a:avLst/>
        </a:prstGeom>
      </xdr:spPr>
    </xdr:pic>
    <xdr:clientData/>
  </xdr:twoCellAnchor>
  <xdr:oneCellAnchor>
    <xdr:from>
      <xdr:col>7</xdr:col>
      <xdr:colOff>148167</xdr:colOff>
      <xdr:row>452</xdr:row>
      <xdr:rowOff>120650</xdr:rowOff>
    </xdr:from>
    <xdr:ext cx="847725" cy="816339"/>
    <xdr:pic>
      <xdr:nvPicPr>
        <xdr:cNvPr id="71" name="18 Imagen" descr="_MG_8457_1.jpg">
          <a:extLst>
            <a:ext uri="{FF2B5EF4-FFF2-40B4-BE49-F238E27FC236}">
              <a16:creationId xmlns:a16="http://schemas.microsoft.com/office/drawing/2014/main" id="{BA3FD9A3-440F-4E6A-B67B-17054AAB4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638367" y="53701950"/>
          <a:ext cx="847725" cy="816339"/>
        </a:xfrm>
        <a:prstGeom prst="rect">
          <a:avLst/>
        </a:prstGeom>
      </xdr:spPr>
    </xdr:pic>
    <xdr:clientData/>
  </xdr:oneCellAnchor>
  <xdr:twoCellAnchor editAs="oneCell">
    <xdr:from>
      <xdr:col>7</xdr:col>
      <xdr:colOff>42333</xdr:colOff>
      <xdr:row>571</xdr:row>
      <xdr:rowOff>12700</xdr:rowOff>
    </xdr:from>
    <xdr:to>
      <xdr:col>7</xdr:col>
      <xdr:colOff>1142482</xdr:colOff>
      <xdr:row>573</xdr:row>
      <xdr:rowOff>20320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282320F-0620-48AC-836C-A1F7F0E5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2533" y="58547000"/>
          <a:ext cx="1100149" cy="381000"/>
        </a:xfrm>
        <a:prstGeom prst="rect">
          <a:avLst/>
        </a:prstGeom>
      </xdr:spPr>
    </xdr:pic>
    <xdr:clientData/>
  </xdr:twoCellAnchor>
  <xdr:twoCellAnchor editAs="oneCell">
    <xdr:from>
      <xdr:col>7</xdr:col>
      <xdr:colOff>146050</xdr:colOff>
      <xdr:row>198</xdr:row>
      <xdr:rowOff>152399</xdr:rowOff>
    </xdr:from>
    <xdr:to>
      <xdr:col>7</xdr:col>
      <xdr:colOff>1045633</xdr:colOff>
      <xdr:row>201</xdr:row>
      <xdr:rowOff>134196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647905F7-8817-4688-939F-1C68286B0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5" r="4602"/>
        <a:stretch/>
      </xdr:blipFill>
      <xdr:spPr bwMode="auto">
        <a:xfrm>
          <a:off x="10636250" y="61353699"/>
          <a:ext cx="899583" cy="54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141817</xdr:colOff>
      <xdr:row>251</xdr:row>
      <xdr:rowOff>35983</xdr:rowOff>
    </xdr:from>
    <xdr:to>
      <xdr:col>7</xdr:col>
      <xdr:colOff>1046692</xdr:colOff>
      <xdr:row>254</xdr:row>
      <xdr:rowOff>55033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6A7157A4-3AD5-48F6-AC36-42F56E62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2017" y="62761283"/>
          <a:ext cx="9048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296</xdr:row>
      <xdr:rowOff>14817</xdr:rowOff>
    </xdr:from>
    <xdr:to>
      <xdr:col>7</xdr:col>
      <xdr:colOff>1082040</xdr:colOff>
      <xdr:row>300</xdr:row>
      <xdr:rowOff>2118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82198105-442B-4D0E-ACAD-CDC00CF36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3550" y="64264117"/>
          <a:ext cx="942975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201877</xdr:colOff>
      <xdr:row>763</xdr:row>
      <xdr:rowOff>428625</xdr:rowOff>
    </xdr:from>
    <xdr:to>
      <xdr:col>7</xdr:col>
      <xdr:colOff>990884</xdr:colOff>
      <xdr:row>765</xdr:row>
      <xdr:rowOff>130461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45BDD814-51D7-497E-968B-BDAA9CB65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18636" t="43702" r="59319" b="27299"/>
        <a:stretch/>
      </xdr:blipFill>
      <xdr:spPr>
        <a:xfrm>
          <a:off x="10298377" y="104473375"/>
          <a:ext cx="789007" cy="533008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757</xdr:row>
      <xdr:rowOff>575733</xdr:rowOff>
    </xdr:from>
    <xdr:to>
      <xdr:col>7</xdr:col>
      <xdr:colOff>1009106</xdr:colOff>
      <xdr:row>761</xdr:row>
      <xdr:rowOff>19322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97807DEA-F79A-45EA-BA95-BC44CA768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8938" t="55012" r="62216" b="15683"/>
        <a:stretch/>
      </xdr:blipFill>
      <xdr:spPr>
        <a:xfrm>
          <a:off x="10331450" y="110722833"/>
          <a:ext cx="798286" cy="63734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</xdr:colOff>
      <xdr:row>705</xdr:row>
      <xdr:rowOff>577850</xdr:rowOff>
    </xdr:from>
    <xdr:to>
      <xdr:col>7</xdr:col>
      <xdr:colOff>1203810</xdr:colOff>
      <xdr:row>707</xdr:row>
      <xdr:rowOff>168955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4D7E2EB6-CBD5-4373-A03F-8F99F13B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9200" y="101034850"/>
          <a:ext cx="1200635" cy="41275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68</xdr:row>
      <xdr:rowOff>88900</xdr:rowOff>
    </xdr:from>
    <xdr:to>
      <xdr:col>13</xdr:col>
      <xdr:colOff>1123104</xdr:colOff>
      <xdr:row>75</xdr:row>
      <xdr:rowOff>17316</xdr:rowOff>
    </xdr:to>
    <xdr:pic>
      <xdr:nvPicPr>
        <xdr:cNvPr id="91" name="500 Imagen" descr="1 Manguito.png">
          <a:extLst>
            <a:ext uri="{FF2B5EF4-FFF2-40B4-BE49-F238E27FC236}">
              <a16:creationId xmlns:a16="http://schemas.microsoft.com/office/drawing/2014/main" id="{FC239993-68F7-4FE8-A505-4993544CBEDF}"/>
            </a:ext>
            <a:ext uri="{147F2762-F138-4A5C-976F-8EAC2B608ADB}">
              <a16:predDERef xmlns:a16="http://schemas.microsoft.com/office/drawing/2014/main" pred="{4D7E2EB6-CBD5-4373-A03F-8F99F13B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5538450" y="12026900"/>
          <a:ext cx="1039284" cy="1273346"/>
        </a:xfrm>
        <a:prstGeom prst="rect">
          <a:avLst/>
        </a:prstGeom>
      </xdr:spPr>
    </xdr:pic>
    <xdr:clientData/>
  </xdr:twoCellAnchor>
  <xdr:twoCellAnchor editAs="oneCell">
    <xdr:from>
      <xdr:col>13</xdr:col>
      <xdr:colOff>107950</xdr:colOff>
      <xdr:row>177</xdr:row>
      <xdr:rowOff>152400</xdr:rowOff>
    </xdr:from>
    <xdr:to>
      <xdr:col>13</xdr:col>
      <xdr:colOff>1276773</xdr:colOff>
      <xdr:row>185</xdr:row>
      <xdr:rowOff>78239</xdr:rowOff>
    </xdr:to>
    <xdr:pic>
      <xdr:nvPicPr>
        <xdr:cNvPr id="109" name="501 Imagen" descr="2 Codo 90º.png">
          <a:extLst>
            <a:ext uri="{FF2B5EF4-FFF2-40B4-BE49-F238E27FC236}">
              <a16:creationId xmlns:a16="http://schemas.microsoft.com/office/drawing/2014/main" id="{03D66DB9-AADF-40AA-8B39-9AF4DF61C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5551150" y="14947900"/>
          <a:ext cx="1153583" cy="1449839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230</xdr:row>
      <xdr:rowOff>0</xdr:rowOff>
    </xdr:from>
    <xdr:to>
      <xdr:col>13</xdr:col>
      <xdr:colOff>1123637</xdr:colOff>
      <xdr:row>237</xdr:row>
      <xdr:rowOff>57324</xdr:rowOff>
    </xdr:to>
    <xdr:pic>
      <xdr:nvPicPr>
        <xdr:cNvPr id="110" name="502 Imagen" descr="3 Codo 45º.png">
          <a:extLst>
            <a:ext uri="{FF2B5EF4-FFF2-40B4-BE49-F238E27FC236}">
              <a16:creationId xmlns:a16="http://schemas.microsoft.com/office/drawing/2014/main" id="{00AAD71F-85F7-415C-9C1B-56B817338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5278100" y="17106900"/>
          <a:ext cx="959807" cy="1390824"/>
        </a:xfrm>
        <a:prstGeom prst="rect">
          <a:avLst/>
        </a:prstGeom>
      </xdr:spPr>
    </xdr:pic>
    <xdr:clientData/>
  </xdr:twoCellAnchor>
  <xdr:twoCellAnchor editAs="oneCell">
    <xdr:from>
      <xdr:col>13</xdr:col>
      <xdr:colOff>158750</xdr:colOff>
      <xdr:row>281</xdr:row>
      <xdr:rowOff>171450</xdr:rowOff>
    </xdr:from>
    <xdr:to>
      <xdr:col>13</xdr:col>
      <xdr:colOff>1314068</xdr:colOff>
      <xdr:row>289</xdr:row>
      <xdr:rowOff>135303</xdr:rowOff>
    </xdr:to>
    <xdr:pic>
      <xdr:nvPicPr>
        <xdr:cNvPr id="112" name="506 Imagen" descr="5 Te.png">
          <a:extLst>
            <a:ext uri="{FF2B5EF4-FFF2-40B4-BE49-F238E27FC236}">
              <a16:creationId xmlns:a16="http://schemas.microsoft.com/office/drawing/2014/main" id="{A68B071F-B91E-4BC3-BBC6-51A78DD7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8106571" y="32883021"/>
          <a:ext cx="1159128" cy="1484043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104774</xdr:colOff>
      <xdr:row>332</xdr:row>
      <xdr:rowOff>19050</xdr:rowOff>
    </xdr:from>
    <xdr:to>
      <xdr:col>13</xdr:col>
      <xdr:colOff>1425644</xdr:colOff>
      <xdr:row>340</xdr:row>
      <xdr:rowOff>117776</xdr:rowOff>
    </xdr:to>
    <xdr:pic>
      <xdr:nvPicPr>
        <xdr:cNvPr id="113" name="507 Imagen" descr="6 Te reducida.png">
          <a:extLst>
            <a:ext uri="{FF2B5EF4-FFF2-40B4-BE49-F238E27FC236}">
              <a16:creationId xmlns:a16="http://schemas.microsoft.com/office/drawing/2014/main" id="{1EDF32F3-ECAF-419F-AF9B-9667538F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6043274" y="33642300"/>
          <a:ext cx="1315155" cy="1622726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536</xdr:row>
      <xdr:rowOff>76200</xdr:rowOff>
    </xdr:from>
    <xdr:to>
      <xdr:col>13</xdr:col>
      <xdr:colOff>1161149</xdr:colOff>
      <xdr:row>540</xdr:row>
      <xdr:rowOff>110661</xdr:rowOff>
    </xdr:to>
    <xdr:pic>
      <xdr:nvPicPr>
        <xdr:cNvPr id="114" name="508 Imagen" descr="7 Tapón.png">
          <a:extLst>
            <a:ext uri="{FF2B5EF4-FFF2-40B4-BE49-F238E27FC236}">
              <a16:creationId xmlns:a16="http://schemas.microsoft.com/office/drawing/2014/main" id="{0B964139-9CFB-4C54-BFA3-30CE9930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5259050" y="32232600"/>
          <a:ext cx="1016369" cy="796461"/>
        </a:xfrm>
        <a:prstGeom prst="rect">
          <a:avLst/>
        </a:prstGeom>
      </xdr:spPr>
    </xdr:pic>
    <xdr:clientData/>
  </xdr:twoCellAnchor>
  <xdr:twoCellAnchor editAs="oneCell">
    <xdr:from>
      <xdr:col>13</xdr:col>
      <xdr:colOff>158750</xdr:colOff>
      <xdr:row>479</xdr:row>
      <xdr:rowOff>158750</xdr:rowOff>
    </xdr:from>
    <xdr:to>
      <xdr:col>13</xdr:col>
      <xdr:colOff>1200574</xdr:colOff>
      <xdr:row>484</xdr:row>
      <xdr:rowOff>153559</xdr:rowOff>
    </xdr:to>
    <xdr:pic>
      <xdr:nvPicPr>
        <xdr:cNvPr id="115" name="509 Imagen" descr="8 Portabridas.png">
          <a:extLst>
            <a:ext uri="{FF2B5EF4-FFF2-40B4-BE49-F238E27FC236}">
              <a16:creationId xmlns:a16="http://schemas.microsoft.com/office/drawing/2014/main" id="{4E7A0523-39CC-461C-8837-10CD9591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5601950" y="34956750"/>
          <a:ext cx="1026584" cy="947309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743</xdr:row>
      <xdr:rowOff>98425</xdr:rowOff>
    </xdr:from>
    <xdr:to>
      <xdr:col>13</xdr:col>
      <xdr:colOff>1367820</xdr:colOff>
      <xdr:row>747</xdr:row>
      <xdr:rowOff>130940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C32ACF59-E9B6-417C-866E-D05662ED6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6150" y="102809675"/>
          <a:ext cx="1120170" cy="802135"/>
        </a:xfrm>
        <a:prstGeom prst="rect">
          <a:avLst/>
        </a:prstGeom>
      </xdr:spPr>
    </xdr:pic>
    <xdr:clientData/>
  </xdr:twoCellAnchor>
  <xdr:twoCellAnchor editAs="oneCell">
    <xdr:from>
      <xdr:col>13</xdr:col>
      <xdr:colOff>251618</xdr:colOff>
      <xdr:row>751</xdr:row>
      <xdr:rowOff>142875</xdr:rowOff>
    </xdr:from>
    <xdr:to>
      <xdr:col>13</xdr:col>
      <xdr:colOff>1014888</xdr:colOff>
      <xdr:row>753</xdr:row>
      <xdr:rowOff>150786</xdr:rowOff>
    </xdr:to>
    <xdr:pic>
      <xdr:nvPicPr>
        <xdr:cNvPr id="117" name="528 Imagen" descr="33 Válvula con volante.png">
          <a:extLst>
            <a:ext uri="{FF2B5EF4-FFF2-40B4-BE49-F238E27FC236}">
              <a16:creationId xmlns:a16="http://schemas.microsoft.com/office/drawing/2014/main" id="{AB16FE6D-B980-4B65-8204-30A6FAE7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8182431" y="154947938"/>
          <a:ext cx="763270" cy="769911"/>
        </a:xfrm>
        <a:prstGeom prst="rect">
          <a:avLst/>
        </a:prstGeom>
      </xdr:spPr>
    </xdr:pic>
    <xdr:clientData/>
  </xdr:twoCellAnchor>
  <xdr:twoCellAnchor editAs="oneCell">
    <xdr:from>
      <xdr:col>13</xdr:col>
      <xdr:colOff>358661</xdr:colOff>
      <xdr:row>757</xdr:row>
      <xdr:rowOff>130969</xdr:rowOff>
    </xdr:from>
    <xdr:to>
      <xdr:col>13</xdr:col>
      <xdr:colOff>962546</xdr:colOff>
      <xdr:row>760</xdr:row>
      <xdr:rowOff>47819</xdr:rowOff>
    </xdr:to>
    <xdr:pic>
      <xdr:nvPicPr>
        <xdr:cNvPr id="118" name="529 Imagen" descr="34 Válvula con cabezal.png">
          <a:extLst>
            <a:ext uri="{FF2B5EF4-FFF2-40B4-BE49-F238E27FC236}">
              <a16:creationId xmlns:a16="http://schemas.microsoft.com/office/drawing/2014/main" id="{F2A7C1F0-F6AB-4979-8C35-3D0FEE3A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8289474" y="156460032"/>
          <a:ext cx="603885" cy="940787"/>
        </a:xfrm>
        <a:prstGeom prst="rect">
          <a:avLst/>
        </a:prstGeom>
      </xdr:spPr>
    </xdr:pic>
    <xdr:clientData/>
  </xdr:twoCellAnchor>
  <xdr:twoCellAnchor editAs="oneCell">
    <xdr:from>
      <xdr:col>13</xdr:col>
      <xdr:colOff>469900</xdr:colOff>
      <xdr:row>763</xdr:row>
      <xdr:rowOff>163818</xdr:rowOff>
    </xdr:from>
    <xdr:to>
      <xdr:col>13</xdr:col>
      <xdr:colOff>1046479</xdr:colOff>
      <xdr:row>765</xdr:row>
      <xdr:rowOff>139560</xdr:rowOff>
    </xdr:to>
    <xdr:pic>
      <xdr:nvPicPr>
        <xdr:cNvPr id="119" name="530 Imagen" descr="35 Válvula mando oculto.png">
          <a:extLst>
            <a:ext uri="{FF2B5EF4-FFF2-40B4-BE49-F238E27FC236}">
              <a16:creationId xmlns:a16="http://schemas.microsoft.com/office/drawing/2014/main" id="{E71F5C4E-5D68-4F48-B015-C53650A3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8417721" y="114300532"/>
          <a:ext cx="580389" cy="821291"/>
        </a:xfrm>
        <a:prstGeom prst="rect">
          <a:avLst/>
        </a:prstGeom>
      </xdr:spPr>
    </xdr:pic>
    <xdr:clientData/>
  </xdr:twoCellAnchor>
  <xdr:twoCellAnchor editAs="oneCell">
    <xdr:from>
      <xdr:col>13</xdr:col>
      <xdr:colOff>228598</xdr:colOff>
      <xdr:row>251</xdr:row>
      <xdr:rowOff>58057</xdr:rowOff>
    </xdr:from>
    <xdr:to>
      <xdr:col>13</xdr:col>
      <xdr:colOff>1122161</xdr:colOff>
      <xdr:row>255</xdr:row>
      <xdr:rowOff>98720</xdr:rowOff>
    </xdr:to>
    <xdr:pic>
      <xdr:nvPicPr>
        <xdr:cNvPr id="60" name="532 Imagen" descr="38 Codo 45º electrosoldable.png">
          <a:extLst>
            <a:ext uri="{FF2B5EF4-FFF2-40B4-BE49-F238E27FC236}">
              <a16:creationId xmlns:a16="http://schemas.microsoft.com/office/drawing/2014/main" id="{BBB65FBA-291E-43A3-B8BD-39FA02754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7395369" y="72328314"/>
          <a:ext cx="901183" cy="786607"/>
        </a:xfrm>
        <a:prstGeom prst="rect">
          <a:avLst/>
        </a:prstGeom>
      </xdr:spPr>
    </xdr:pic>
    <xdr:clientData/>
  </xdr:twoCellAnchor>
  <xdr:twoCellAnchor editAs="oneCell">
    <xdr:from>
      <xdr:col>13</xdr:col>
      <xdr:colOff>260804</xdr:colOff>
      <xdr:row>197</xdr:row>
      <xdr:rowOff>138582</xdr:rowOff>
    </xdr:from>
    <xdr:to>
      <xdr:col>13</xdr:col>
      <xdr:colOff>1159328</xdr:colOff>
      <xdr:row>202</xdr:row>
      <xdr:rowOff>135986</xdr:rowOff>
    </xdr:to>
    <xdr:pic>
      <xdr:nvPicPr>
        <xdr:cNvPr id="61" name="533 Imagen" descr="37 Codo 90º electrosoldable.png">
          <a:extLst>
            <a:ext uri="{FF2B5EF4-FFF2-40B4-BE49-F238E27FC236}">
              <a16:creationId xmlns:a16="http://schemas.microsoft.com/office/drawing/2014/main" id="{54CB2113-B5FE-442E-A066-2EE97FB7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7427575" y="70275239"/>
          <a:ext cx="898524" cy="928405"/>
        </a:xfrm>
        <a:prstGeom prst="rect">
          <a:avLst/>
        </a:prstGeom>
      </xdr:spPr>
    </xdr:pic>
    <xdr:clientData/>
  </xdr:twoCellAnchor>
  <xdr:twoCellAnchor editAs="oneCell">
    <xdr:from>
      <xdr:col>13</xdr:col>
      <xdr:colOff>54430</xdr:colOff>
      <xdr:row>295</xdr:row>
      <xdr:rowOff>60037</xdr:rowOff>
    </xdr:from>
    <xdr:to>
      <xdr:col>13</xdr:col>
      <xdr:colOff>1314905</xdr:colOff>
      <xdr:row>301</xdr:row>
      <xdr:rowOff>17288</xdr:rowOff>
    </xdr:to>
    <xdr:pic>
      <xdr:nvPicPr>
        <xdr:cNvPr id="62" name="534 Imagen" descr="39 Te electrosoldable.png">
          <a:extLst>
            <a:ext uri="{FF2B5EF4-FFF2-40B4-BE49-F238E27FC236}">
              <a16:creationId xmlns:a16="http://schemas.microsoft.com/office/drawing/2014/main" id="{923B7201-87C0-428C-8A6E-902062CE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8002251" y="81335501"/>
          <a:ext cx="1256665" cy="1096441"/>
        </a:xfrm>
        <a:prstGeom prst="rect">
          <a:avLst/>
        </a:prstGeom>
      </xdr:spPr>
    </xdr:pic>
    <xdr:clientData/>
  </xdr:twoCellAnchor>
  <xdr:twoCellAnchor editAs="oneCell">
    <xdr:from>
      <xdr:col>13</xdr:col>
      <xdr:colOff>199573</xdr:colOff>
      <xdr:row>583</xdr:row>
      <xdr:rowOff>496823</xdr:rowOff>
    </xdr:from>
    <xdr:to>
      <xdr:col>13</xdr:col>
      <xdr:colOff>1110163</xdr:colOff>
      <xdr:row>588</xdr:row>
      <xdr:rowOff>120949</xdr:rowOff>
    </xdr:to>
    <xdr:pic>
      <xdr:nvPicPr>
        <xdr:cNvPr id="63" name="505 Imagen" descr="16 Enlace RH.png">
          <a:extLst>
            <a:ext uri="{FF2B5EF4-FFF2-40B4-BE49-F238E27FC236}">
              <a16:creationId xmlns:a16="http://schemas.microsoft.com/office/drawing/2014/main" id="{8C5AF467-A4BE-48A1-B64C-9D5E3A1AC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8122448" y="129385948"/>
          <a:ext cx="910590" cy="1037001"/>
        </a:xfrm>
        <a:prstGeom prst="rect">
          <a:avLst/>
        </a:prstGeom>
      </xdr:spPr>
    </xdr:pic>
    <xdr:clientData/>
  </xdr:twoCellAnchor>
  <xdr:twoCellAnchor editAs="oneCell">
    <xdr:from>
      <xdr:col>13</xdr:col>
      <xdr:colOff>204107</xdr:colOff>
      <xdr:row>593</xdr:row>
      <xdr:rowOff>48986</xdr:rowOff>
    </xdr:from>
    <xdr:to>
      <xdr:col>13</xdr:col>
      <xdr:colOff>1086985</xdr:colOff>
      <xdr:row>598</xdr:row>
      <xdr:rowOff>144870</xdr:rowOff>
    </xdr:to>
    <xdr:pic>
      <xdr:nvPicPr>
        <xdr:cNvPr id="64" name="515 Imagen" descr="17 Enlace RH TH.png">
          <a:extLst>
            <a:ext uri="{FF2B5EF4-FFF2-40B4-BE49-F238E27FC236}">
              <a16:creationId xmlns:a16="http://schemas.microsoft.com/office/drawing/2014/main" id="{D1E2387B-024E-45C0-841D-2AFF5F03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8151928" y="85297736"/>
          <a:ext cx="879068" cy="1050289"/>
        </a:xfrm>
        <a:prstGeom prst="rect">
          <a:avLst/>
        </a:prstGeom>
      </xdr:spPr>
    </xdr:pic>
    <xdr:clientData/>
  </xdr:twoCellAnchor>
  <xdr:twoCellAnchor editAs="oneCell">
    <xdr:from>
      <xdr:col>13</xdr:col>
      <xdr:colOff>320675</xdr:colOff>
      <xdr:row>601</xdr:row>
      <xdr:rowOff>385990</xdr:rowOff>
    </xdr:from>
    <xdr:to>
      <xdr:col>13</xdr:col>
      <xdr:colOff>1088146</xdr:colOff>
      <xdr:row>606</xdr:row>
      <xdr:rowOff>65619</xdr:rowOff>
    </xdr:to>
    <xdr:pic>
      <xdr:nvPicPr>
        <xdr:cNvPr id="65" name="503 Imagen" descr="18 Enlace RM.png">
          <a:extLst>
            <a:ext uri="{FF2B5EF4-FFF2-40B4-BE49-F238E27FC236}">
              <a16:creationId xmlns:a16="http://schemas.microsoft.com/office/drawing/2014/main" id="{4916B3BE-3398-4573-A41F-2D5FF3F6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8268496" y="86968240"/>
          <a:ext cx="763661" cy="1096678"/>
        </a:xfrm>
        <a:prstGeom prst="rect">
          <a:avLst/>
        </a:prstGeom>
      </xdr:spPr>
    </xdr:pic>
    <xdr:clientData/>
  </xdr:twoCellAnchor>
  <xdr:twoCellAnchor editAs="oneCell">
    <xdr:from>
      <xdr:col>13</xdr:col>
      <xdr:colOff>234950</xdr:colOff>
      <xdr:row>609</xdr:row>
      <xdr:rowOff>520700</xdr:rowOff>
    </xdr:from>
    <xdr:to>
      <xdr:col>13</xdr:col>
      <xdr:colOff>1122557</xdr:colOff>
      <xdr:row>616</xdr:row>
      <xdr:rowOff>15929</xdr:rowOff>
    </xdr:to>
    <xdr:pic>
      <xdr:nvPicPr>
        <xdr:cNvPr id="66" name="518 Imagen" descr="19 Enlace R M TH.png">
          <a:extLst>
            <a:ext uri="{FF2B5EF4-FFF2-40B4-BE49-F238E27FC236}">
              <a16:creationId xmlns:a16="http://schemas.microsoft.com/office/drawing/2014/main" id="{E2D28632-01AB-40DE-826E-475BC582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6173450" y="83308825"/>
          <a:ext cx="895227" cy="1273181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629</xdr:row>
      <xdr:rowOff>139700</xdr:rowOff>
    </xdr:from>
    <xdr:to>
      <xdr:col>13</xdr:col>
      <xdr:colOff>1123950</xdr:colOff>
      <xdr:row>636</xdr:row>
      <xdr:rowOff>16666</xdr:rowOff>
    </xdr:to>
    <xdr:pic>
      <xdr:nvPicPr>
        <xdr:cNvPr id="67" name="519 Imagen" descr="20 Tuerca de unión RH.png">
          <a:extLst>
            <a:ext uri="{FF2B5EF4-FFF2-40B4-BE49-F238E27FC236}">
              <a16:creationId xmlns:a16="http://schemas.microsoft.com/office/drawing/2014/main" id="{B443B8D3-BEC8-4899-9CBC-ED48F63A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5557500" y="73533000"/>
          <a:ext cx="1009650" cy="1210466"/>
        </a:xfrm>
        <a:prstGeom prst="rect">
          <a:avLst/>
        </a:prstGeom>
      </xdr:spPr>
    </xdr:pic>
    <xdr:clientData/>
  </xdr:twoCellAnchor>
  <xdr:twoCellAnchor editAs="oneCell">
    <xdr:from>
      <xdr:col>13</xdr:col>
      <xdr:colOff>165100</xdr:colOff>
      <xdr:row>641</xdr:row>
      <xdr:rowOff>12700</xdr:rowOff>
    </xdr:from>
    <xdr:to>
      <xdr:col>13</xdr:col>
      <xdr:colOff>1084622</xdr:colOff>
      <xdr:row>647</xdr:row>
      <xdr:rowOff>173233</xdr:rowOff>
    </xdr:to>
    <xdr:pic>
      <xdr:nvPicPr>
        <xdr:cNvPr id="68" name="520 Imagen" descr="21 Tuerca de unión RM.png">
          <a:extLst>
            <a:ext uri="{FF2B5EF4-FFF2-40B4-BE49-F238E27FC236}">
              <a16:creationId xmlns:a16="http://schemas.microsoft.com/office/drawing/2014/main" id="{F71D8F5C-2A47-49EC-A736-662AA5EB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5608300" y="75501500"/>
          <a:ext cx="927142" cy="1303533"/>
        </a:xfrm>
        <a:prstGeom prst="rect">
          <a:avLst/>
        </a:prstGeom>
      </xdr:spPr>
    </xdr:pic>
    <xdr:clientData/>
  </xdr:twoCellAnchor>
  <xdr:twoCellAnchor editAs="oneCell">
    <xdr:from>
      <xdr:col>13</xdr:col>
      <xdr:colOff>216807</xdr:colOff>
      <xdr:row>671</xdr:row>
      <xdr:rowOff>120196</xdr:rowOff>
    </xdr:from>
    <xdr:to>
      <xdr:col>13</xdr:col>
      <xdr:colOff>1239156</xdr:colOff>
      <xdr:row>674</xdr:row>
      <xdr:rowOff>134298</xdr:rowOff>
    </xdr:to>
    <xdr:pic>
      <xdr:nvPicPr>
        <xdr:cNvPr id="69" name="522 Imagen" descr="24 Codo placa.png">
          <a:extLst>
            <a:ext uri="{FF2B5EF4-FFF2-40B4-BE49-F238E27FC236}">
              <a16:creationId xmlns:a16="http://schemas.microsoft.com/office/drawing/2014/main" id="{B2BA1FBA-1C81-4E5B-BD50-A827653C8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8164628" y="97397660"/>
          <a:ext cx="1018539" cy="1052056"/>
        </a:xfrm>
        <a:prstGeom prst="rect">
          <a:avLst/>
        </a:prstGeom>
      </xdr:spPr>
    </xdr:pic>
    <xdr:clientData/>
  </xdr:twoCellAnchor>
  <xdr:twoCellAnchor editAs="oneCell">
    <xdr:from>
      <xdr:col>13</xdr:col>
      <xdr:colOff>346869</xdr:colOff>
      <xdr:row>660</xdr:row>
      <xdr:rowOff>404813</xdr:rowOff>
    </xdr:from>
    <xdr:to>
      <xdr:col>13</xdr:col>
      <xdr:colOff>1405302</xdr:colOff>
      <xdr:row>665</xdr:row>
      <xdr:rowOff>97746</xdr:rowOff>
    </xdr:to>
    <xdr:pic>
      <xdr:nvPicPr>
        <xdr:cNvPr id="73" name="521 Imagen" descr="22 Codo RH.png">
          <a:extLst>
            <a:ext uri="{FF2B5EF4-FFF2-40B4-BE49-F238E27FC236}">
              <a16:creationId xmlns:a16="http://schemas.microsoft.com/office/drawing/2014/main" id="{38FB9796-463F-48F6-80DE-FFA4BB7F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8265775" y="142374938"/>
          <a:ext cx="1058433" cy="10978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235404</xdr:colOff>
      <xdr:row>683</xdr:row>
      <xdr:rowOff>92528</xdr:rowOff>
    </xdr:from>
    <xdr:to>
      <xdr:col>13</xdr:col>
      <xdr:colOff>1315803</xdr:colOff>
      <xdr:row>688</xdr:row>
      <xdr:rowOff>94212</xdr:rowOff>
    </xdr:to>
    <xdr:pic>
      <xdr:nvPicPr>
        <xdr:cNvPr id="74" name="523 Imagen" descr="25 Codo RM.png">
          <a:extLst>
            <a:ext uri="{FF2B5EF4-FFF2-40B4-BE49-F238E27FC236}">
              <a16:creationId xmlns:a16="http://schemas.microsoft.com/office/drawing/2014/main" id="{B0FE4C33-FC80-4545-A1D7-CF26422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8183225" y="101234421"/>
          <a:ext cx="1076589" cy="957994"/>
        </a:xfrm>
        <a:prstGeom prst="rect">
          <a:avLst/>
        </a:prstGeom>
      </xdr:spPr>
    </xdr:pic>
    <xdr:clientData/>
  </xdr:twoCellAnchor>
  <xdr:twoCellAnchor editAs="oneCell">
    <xdr:from>
      <xdr:col>13</xdr:col>
      <xdr:colOff>344261</xdr:colOff>
      <xdr:row>697</xdr:row>
      <xdr:rowOff>293008</xdr:rowOff>
    </xdr:from>
    <xdr:to>
      <xdr:col>13</xdr:col>
      <xdr:colOff>1210495</xdr:colOff>
      <xdr:row>702</xdr:row>
      <xdr:rowOff>135238</xdr:rowOff>
    </xdr:to>
    <xdr:pic>
      <xdr:nvPicPr>
        <xdr:cNvPr id="75" name="524 Imagen" descr="27 Te RH.png">
          <a:extLst>
            <a:ext uri="{FF2B5EF4-FFF2-40B4-BE49-F238E27FC236}">
              <a16:creationId xmlns:a16="http://schemas.microsoft.com/office/drawing/2014/main" id="{E9AAE5BA-A255-40F4-9BB4-1E6BAB63B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/>
        <a:srcRect t="-11633" b="-1"/>
        <a:stretch/>
      </xdr:blipFill>
      <xdr:spPr>
        <a:xfrm>
          <a:off x="18292082" y="104183544"/>
          <a:ext cx="868139" cy="1253562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449</xdr:row>
      <xdr:rowOff>101600</xdr:rowOff>
    </xdr:from>
    <xdr:to>
      <xdr:col>13</xdr:col>
      <xdr:colOff>1217084</xdr:colOff>
      <xdr:row>457</xdr:row>
      <xdr:rowOff>54500</xdr:rowOff>
    </xdr:to>
    <xdr:pic>
      <xdr:nvPicPr>
        <xdr:cNvPr id="76" name="514 Imagen" descr="13 - Injerto hembra.png">
          <a:extLst>
            <a:ext uri="{FF2B5EF4-FFF2-40B4-BE49-F238E27FC236}">
              <a16:creationId xmlns:a16="http://schemas.microsoft.com/office/drawing/2014/main" id="{87EB4B27-7BD0-409A-987B-811501C57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5557500" y="53111400"/>
          <a:ext cx="1102784" cy="1484520"/>
        </a:xfrm>
        <a:prstGeom prst="rect">
          <a:avLst/>
        </a:prstGeom>
      </xdr:spPr>
    </xdr:pic>
    <xdr:clientData/>
  </xdr:twoCellAnchor>
  <xdr:twoCellAnchor editAs="oneCell">
    <xdr:from>
      <xdr:col>13</xdr:col>
      <xdr:colOff>250825</xdr:colOff>
      <xdr:row>397</xdr:row>
      <xdr:rowOff>184150</xdr:rowOff>
    </xdr:from>
    <xdr:to>
      <xdr:col>13</xdr:col>
      <xdr:colOff>1349671</xdr:colOff>
      <xdr:row>405</xdr:row>
      <xdr:rowOff>129714</xdr:rowOff>
    </xdr:to>
    <xdr:pic>
      <xdr:nvPicPr>
        <xdr:cNvPr id="77" name="513 Imagen" descr="12 Injerto macho.png">
          <a:extLst>
            <a:ext uri="{FF2B5EF4-FFF2-40B4-BE49-F238E27FC236}">
              <a16:creationId xmlns:a16="http://schemas.microsoft.com/office/drawing/2014/main" id="{7E1F30A4-7F59-4A99-AFA7-101ADA1B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6189325" y="51857275"/>
          <a:ext cx="1089321" cy="1463849"/>
        </a:xfrm>
        <a:prstGeom prst="rect">
          <a:avLst/>
        </a:prstGeom>
      </xdr:spPr>
    </xdr:pic>
    <xdr:clientData/>
  </xdr:twoCellAnchor>
  <xdr:twoCellAnchor editAs="oneCell">
    <xdr:from>
      <xdr:col>13</xdr:col>
      <xdr:colOff>165100</xdr:colOff>
      <xdr:row>563</xdr:row>
      <xdr:rowOff>5443</xdr:rowOff>
    </xdr:from>
    <xdr:to>
      <xdr:col>13</xdr:col>
      <xdr:colOff>1353397</xdr:colOff>
      <xdr:row>564</xdr:row>
      <xdr:rowOff>170181</xdr:rowOff>
    </xdr:to>
    <xdr:pic>
      <xdr:nvPicPr>
        <xdr:cNvPr id="78" name="517 Imagen" descr="15 Salvatubos.png">
          <a:extLst>
            <a:ext uri="{FF2B5EF4-FFF2-40B4-BE49-F238E27FC236}">
              <a16:creationId xmlns:a16="http://schemas.microsoft.com/office/drawing/2014/main" id="{152AB561-3719-4D1A-A142-86005D08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8112921" y="53944157"/>
          <a:ext cx="1184487" cy="35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41730</xdr:colOff>
      <xdr:row>21</xdr:row>
      <xdr:rowOff>178254</xdr:rowOff>
    </xdr:from>
    <xdr:to>
      <xdr:col>13</xdr:col>
      <xdr:colOff>1239579</xdr:colOff>
      <xdr:row>31</xdr:row>
      <xdr:rowOff>17294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AEA21CAB-F361-467E-80CE-7192C3922ED7}"/>
            </a:ext>
            <a:ext uri="{147F2762-F138-4A5C-976F-8EAC2B608ADB}">
              <a16:predDERef xmlns:a16="http://schemas.microsoft.com/office/drawing/2014/main" pred="{152AB561-3719-4D1A-A142-86005D08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9551" y="4097111"/>
          <a:ext cx="1194039" cy="1747850"/>
        </a:xfrm>
        <a:prstGeom prst="rect">
          <a:avLst/>
        </a:prstGeom>
      </xdr:spPr>
    </xdr:pic>
    <xdr:clientData/>
  </xdr:twoCellAnchor>
  <xdr:twoCellAnchor editAs="oneCell">
    <xdr:from>
      <xdr:col>24</xdr:col>
      <xdr:colOff>137584</xdr:colOff>
      <xdr:row>9</xdr:row>
      <xdr:rowOff>1272</xdr:rowOff>
    </xdr:from>
    <xdr:to>
      <xdr:col>26</xdr:col>
      <xdr:colOff>397457</xdr:colOff>
      <xdr:row>11</xdr:row>
      <xdr:rowOff>132166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B27C3C2D-817A-4DC4-9637-8634A099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1259" y="2668272"/>
          <a:ext cx="1791493" cy="483318"/>
        </a:xfrm>
        <a:prstGeom prst="rect">
          <a:avLst/>
        </a:prstGeom>
      </xdr:spPr>
    </xdr:pic>
    <xdr:clientData/>
  </xdr:twoCellAnchor>
  <xdr:twoCellAnchor editAs="oneCell">
    <xdr:from>
      <xdr:col>27</xdr:col>
      <xdr:colOff>227542</xdr:colOff>
      <xdr:row>9</xdr:row>
      <xdr:rowOff>0</xdr:rowOff>
    </xdr:from>
    <xdr:to>
      <xdr:col>29</xdr:col>
      <xdr:colOff>476720</xdr:colOff>
      <xdr:row>11</xdr:row>
      <xdr:rowOff>135596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8791AFB1-1A49-41B2-ADF3-1E24FADD0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2917" y="2667000"/>
          <a:ext cx="1761748" cy="480400"/>
        </a:xfrm>
        <a:prstGeom prst="rect">
          <a:avLst/>
        </a:prstGeom>
      </xdr:spPr>
    </xdr:pic>
    <xdr:clientData/>
  </xdr:twoCellAnchor>
  <xdr:twoCellAnchor>
    <xdr:from>
      <xdr:col>27</xdr:col>
      <xdr:colOff>297543</xdr:colOff>
      <xdr:row>21</xdr:row>
      <xdr:rowOff>185966</xdr:rowOff>
    </xdr:from>
    <xdr:to>
      <xdr:col>27</xdr:col>
      <xdr:colOff>559481</xdr:colOff>
      <xdr:row>23</xdr:row>
      <xdr:rowOff>102622</xdr:rowOff>
    </xdr:to>
    <xdr:sp macro="" textlink="">
      <xdr:nvSpPr>
        <xdr:cNvPr id="96" name="Forma en L 95">
          <a:extLst>
            <a:ext uri="{FF2B5EF4-FFF2-40B4-BE49-F238E27FC236}">
              <a16:creationId xmlns:a16="http://schemas.microsoft.com/office/drawing/2014/main" id="{AB97FC08-347D-456C-B2B3-FC6FD9EC7372}"/>
            </a:ext>
            <a:ext uri="{147F2762-F138-4A5C-976F-8EAC2B608ADB}">
              <a16:predDERef xmlns:a16="http://schemas.microsoft.com/office/drawing/2014/main" pred="{25A234C3-90BC-4346-BC65-9647D78AD37E}"/>
            </a:ext>
          </a:extLst>
        </xdr:cNvPr>
        <xdr:cNvSpPr/>
      </xdr:nvSpPr>
      <xdr:spPr>
        <a:xfrm rot="18781898">
          <a:off x="25588970" y="412268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275319</xdr:colOff>
      <xdr:row>22</xdr:row>
      <xdr:rowOff>9755</xdr:rowOff>
    </xdr:from>
    <xdr:to>
      <xdr:col>28</xdr:col>
      <xdr:colOff>537257</xdr:colOff>
      <xdr:row>23</xdr:row>
      <xdr:rowOff>116911</xdr:rowOff>
    </xdr:to>
    <xdr:sp macro="" textlink="">
      <xdr:nvSpPr>
        <xdr:cNvPr id="97" name="Forma en L 96">
          <a:extLst>
            <a:ext uri="{FF2B5EF4-FFF2-40B4-BE49-F238E27FC236}">
              <a16:creationId xmlns:a16="http://schemas.microsoft.com/office/drawing/2014/main" id="{E85EEEE5-D287-412C-A71E-A28431EB5FFA}"/>
            </a:ext>
            <a:ext uri="{147F2762-F138-4A5C-976F-8EAC2B608ADB}">
              <a16:predDERef xmlns:a16="http://schemas.microsoft.com/office/drawing/2014/main" pred="{AB97FC08-347D-456C-B2B3-FC6FD9EC7372}"/>
            </a:ext>
          </a:extLst>
        </xdr:cNvPr>
        <xdr:cNvSpPr/>
      </xdr:nvSpPr>
      <xdr:spPr>
        <a:xfrm rot="18781898">
          <a:off x="26328746" y="413697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241300</xdr:colOff>
      <xdr:row>70</xdr:row>
      <xdr:rowOff>139699</xdr:rowOff>
    </xdr:from>
    <xdr:to>
      <xdr:col>27</xdr:col>
      <xdr:colOff>503238</xdr:colOff>
      <xdr:row>72</xdr:row>
      <xdr:rowOff>56355</xdr:rowOff>
    </xdr:to>
    <xdr:sp macro="" textlink="">
      <xdr:nvSpPr>
        <xdr:cNvPr id="100" name="Forma en L 99">
          <a:extLst>
            <a:ext uri="{FF2B5EF4-FFF2-40B4-BE49-F238E27FC236}">
              <a16:creationId xmlns:a16="http://schemas.microsoft.com/office/drawing/2014/main" id="{B7F584F3-87A3-41EE-ADF6-CC4E37B32261}"/>
            </a:ext>
            <a:ext uri="{147F2762-F138-4A5C-976F-8EAC2B608ADB}">
              <a16:predDERef xmlns:a16="http://schemas.microsoft.com/office/drawing/2014/main" pred="{E85EEEE5-D287-412C-A71E-A28431EB5FFA}"/>
            </a:ext>
          </a:extLst>
        </xdr:cNvPr>
        <xdr:cNvSpPr/>
      </xdr:nvSpPr>
      <xdr:spPr>
        <a:xfrm rot="18781898">
          <a:off x="24620141" y="1247655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219076</xdr:colOff>
      <xdr:row>70</xdr:row>
      <xdr:rowOff>153988</xdr:rowOff>
    </xdr:from>
    <xdr:to>
      <xdr:col>28</xdr:col>
      <xdr:colOff>481014</xdr:colOff>
      <xdr:row>72</xdr:row>
      <xdr:rowOff>70644</xdr:rowOff>
    </xdr:to>
    <xdr:sp macro="" textlink="">
      <xdr:nvSpPr>
        <xdr:cNvPr id="101" name="Forma en L 100">
          <a:extLst>
            <a:ext uri="{FF2B5EF4-FFF2-40B4-BE49-F238E27FC236}">
              <a16:creationId xmlns:a16="http://schemas.microsoft.com/office/drawing/2014/main" id="{490742D5-8545-4188-BB7F-E89EBFDFA060}"/>
            </a:ext>
            <a:ext uri="{147F2762-F138-4A5C-976F-8EAC2B608ADB}">
              <a16:predDERef xmlns:a16="http://schemas.microsoft.com/office/drawing/2014/main" pred="{B7F584F3-87A3-41EE-ADF6-CC4E37B32261}"/>
            </a:ext>
          </a:extLst>
        </xdr:cNvPr>
        <xdr:cNvSpPr/>
      </xdr:nvSpPr>
      <xdr:spPr>
        <a:xfrm rot="18781898">
          <a:off x="25359917" y="1249084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241300</xdr:colOff>
      <xdr:row>178</xdr:row>
      <xdr:rowOff>176893</xdr:rowOff>
    </xdr:from>
    <xdr:to>
      <xdr:col>27</xdr:col>
      <xdr:colOff>503238</xdr:colOff>
      <xdr:row>180</xdr:row>
      <xdr:rowOff>93549</xdr:rowOff>
    </xdr:to>
    <xdr:sp macro="" textlink="">
      <xdr:nvSpPr>
        <xdr:cNvPr id="102" name="Forma en L 101">
          <a:extLst>
            <a:ext uri="{FF2B5EF4-FFF2-40B4-BE49-F238E27FC236}">
              <a16:creationId xmlns:a16="http://schemas.microsoft.com/office/drawing/2014/main" id="{EC571BD1-0918-4417-A3BE-D395F7F548A3}"/>
            </a:ext>
          </a:extLst>
        </xdr:cNvPr>
        <xdr:cNvSpPr/>
      </xdr:nvSpPr>
      <xdr:spPr>
        <a:xfrm rot="18781898">
          <a:off x="25532727" y="2199339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219076</xdr:colOff>
      <xdr:row>179</xdr:row>
      <xdr:rowOff>682</xdr:rowOff>
    </xdr:from>
    <xdr:to>
      <xdr:col>28</xdr:col>
      <xdr:colOff>481014</xdr:colOff>
      <xdr:row>180</xdr:row>
      <xdr:rowOff>107838</xdr:rowOff>
    </xdr:to>
    <xdr:sp macro="" textlink="">
      <xdr:nvSpPr>
        <xdr:cNvPr id="103" name="Forma en L 102">
          <a:extLst>
            <a:ext uri="{FF2B5EF4-FFF2-40B4-BE49-F238E27FC236}">
              <a16:creationId xmlns:a16="http://schemas.microsoft.com/office/drawing/2014/main" id="{8094E5D8-9C6A-4967-8BBF-744486D9B19C}"/>
            </a:ext>
          </a:extLst>
        </xdr:cNvPr>
        <xdr:cNvSpPr/>
      </xdr:nvSpPr>
      <xdr:spPr>
        <a:xfrm rot="18781898">
          <a:off x="26272503" y="2200768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317500</xdr:colOff>
      <xdr:row>233</xdr:row>
      <xdr:rowOff>12701</xdr:rowOff>
    </xdr:from>
    <xdr:to>
      <xdr:col>27</xdr:col>
      <xdr:colOff>579438</xdr:colOff>
      <xdr:row>234</xdr:row>
      <xdr:rowOff>119857</xdr:rowOff>
    </xdr:to>
    <xdr:sp macro="" textlink="">
      <xdr:nvSpPr>
        <xdr:cNvPr id="104" name="Forma en L 103">
          <a:extLst>
            <a:ext uri="{FF2B5EF4-FFF2-40B4-BE49-F238E27FC236}">
              <a16:creationId xmlns:a16="http://schemas.microsoft.com/office/drawing/2014/main" id="{E2AD61F8-B2E4-4FAA-BE8C-4B79CAEBFE17}"/>
            </a:ext>
          </a:extLst>
        </xdr:cNvPr>
        <xdr:cNvSpPr/>
      </xdr:nvSpPr>
      <xdr:spPr>
        <a:xfrm rot="18781898">
          <a:off x="24696341" y="180645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295276</xdr:colOff>
      <xdr:row>233</xdr:row>
      <xdr:rowOff>26990</xdr:rowOff>
    </xdr:from>
    <xdr:to>
      <xdr:col>28</xdr:col>
      <xdr:colOff>557214</xdr:colOff>
      <xdr:row>234</xdr:row>
      <xdr:rowOff>134146</xdr:rowOff>
    </xdr:to>
    <xdr:sp macro="" textlink="">
      <xdr:nvSpPr>
        <xdr:cNvPr id="105" name="Forma en L 104">
          <a:extLst>
            <a:ext uri="{FF2B5EF4-FFF2-40B4-BE49-F238E27FC236}">
              <a16:creationId xmlns:a16="http://schemas.microsoft.com/office/drawing/2014/main" id="{FF5303B5-81F5-4A05-A5A1-E7BD1B4688DA}"/>
            </a:ext>
          </a:extLst>
        </xdr:cNvPr>
        <xdr:cNvSpPr/>
      </xdr:nvSpPr>
      <xdr:spPr>
        <a:xfrm rot="18781898">
          <a:off x="25436117" y="180788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228600</xdr:colOff>
      <xdr:row>285</xdr:row>
      <xdr:rowOff>38100</xdr:rowOff>
    </xdr:from>
    <xdr:to>
      <xdr:col>27</xdr:col>
      <xdr:colOff>490538</xdr:colOff>
      <xdr:row>286</xdr:row>
      <xdr:rowOff>145256</xdr:rowOff>
    </xdr:to>
    <xdr:sp macro="" textlink="">
      <xdr:nvSpPr>
        <xdr:cNvPr id="108" name="Forma en L 107">
          <a:extLst>
            <a:ext uri="{FF2B5EF4-FFF2-40B4-BE49-F238E27FC236}">
              <a16:creationId xmlns:a16="http://schemas.microsoft.com/office/drawing/2014/main" id="{1EDE02FF-4BEC-40BE-A519-DE4F31EF2449}"/>
            </a:ext>
          </a:extLst>
        </xdr:cNvPr>
        <xdr:cNvSpPr/>
      </xdr:nvSpPr>
      <xdr:spPr>
        <a:xfrm rot="18781898">
          <a:off x="24607441" y="257099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206376</xdr:colOff>
      <xdr:row>285</xdr:row>
      <xdr:rowOff>52389</xdr:rowOff>
    </xdr:from>
    <xdr:to>
      <xdr:col>28</xdr:col>
      <xdr:colOff>468314</xdr:colOff>
      <xdr:row>286</xdr:row>
      <xdr:rowOff>159545</xdr:rowOff>
    </xdr:to>
    <xdr:sp macro="" textlink="">
      <xdr:nvSpPr>
        <xdr:cNvPr id="120" name="Forma en L 119">
          <a:extLst>
            <a:ext uri="{FF2B5EF4-FFF2-40B4-BE49-F238E27FC236}">
              <a16:creationId xmlns:a16="http://schemas.microsoft.com/office/drawing/2014/main" id="{7965CA85-C9BC-447F-ADC8-AF8AE2065469}"/>
            </a:ext>
          </a:extLst>
        </xdr:cNvPr>
        <xdr:cNvSpPr/>
      </xdr:nvSpPr>
      <xdr:spPr>
        <a:xfrm rot="18781898">
          <a:off x="25347217" y="257242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240393</xdr:colOff>
      <xdr:row>332</xdr:row>
      <xdr:rowOff>125186</xdr:rowOff>
    </xdr:from>
    <xdr:to>
      <xdr:col>27</xdr:col>
      <xdr:colOff>502331</xdr:colOff>
      <xdr:row>334</xdr:row>
      <xdr:rowOff>41842</xdr:rowOff>
    </xdr:to>
    <xdr:sp macro="" textlink="">
      <xdr:nvSpPr>
        <xdr:cNvPr id="121" name="Forma en L 120">
          <a:extLst>
            <a:ext uri="{FF2B5EF4-FFF2-40B4-BE49-F238E27FC236}">
              <a16:creationId xmlns:a16="http://schemas.microsoft.com/office/drawing/2014/main" id="{51635FFE-B9E7-4AC9-8272-D87133B42547}"/>
            </a:ext>
          </a:extLst>
        </xdr:cNvPr>
        <xdr:cNvSpPr/>
      </xdr:nvSpPr>
      <xdr:spPr>
        <a:xfrm rot="18781898">
          <a:off x="25531820" y="369367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218169</xdr:colOff>
      <xdr:row>332</xdr:row>
      <xdr:rowOff>139475</xdr:rowOff>
    </xdr:from>
    <xdr:to>
      <xdr:col>28</xdr:col>
      <xdr:colOff>480107</xdr:colOff>
      <xdr:row>334</xdr:row>
      <xdr:rowOff>56131</xdr:rowOff>
    </xdr:to>
    <xdr:sp macro="" textlink="">
      <xdr:nvSpPr>
        <xdr:cNvPr id="122" name="Forma en L 121">
          <a:extLst>
            <a:ext uri="{FF2B5EF4-FFF2-40B4-BE49-F238E27FC236}">
              <a16:creationId xmlns:a16="http://schemas.microsoft.com/office/drawing/2014/main" id="{4A306856-55BA-433C-A587-5080B6C2B72D}"/>
            </a:ext>
          </a:extLst>
        </xdr:cNvPr>
        <xdr:cNvSpPr/>
      </xdr:nvSpPr>
      <xdr:spPr>
        <a:xfrm rot="18781898">
          <a:off x="26271596" y="369510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241301</xdr:colOff>
      <xdr:row>537</xdr:row>
      <xdr:rowOff>139699</xdr:rowOff>
    </xdr:from>
    <xdr:to>
      <xdr:col>27</xdr:col>
      <xdr:colOff>503239</xdr:colOff>
      <xdr:row>539</xdr:row>
      <xdr:rowOff>56355</xdr:rowOff>
    </xdr:to>
    <xdr:sp macro="" textlink="">
      <xdr:nvSpPr>
        <xdr:cNvPr id="123" name="Forma en L 122">
          <a:extLst>
            <a:ext uri="{FF2B5EF4-FFF2-40B4-BE49-F238E27FC236}">
              <a16:creationId xmlns:a16="http://schemas.microsoft.com/office/drawing/2014/main" id="{BE62563D-CD22-442D-B352-2DC4DB1660AC}"/>
            </a:ext>
          </a:extLst>
        </xdr:cNvPr>
        <xdr:cNvSpPr/>
      </xdr:nvSpPr>
      <xdr:spPr>
        <a:xfrm rot="18781898">
          <a:off x="24620142" y="3286005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219077</xdr:colOff>
      <xdr:row>537</xdr:row>
      <xdr:rowOff>153988</xdr:rowOff>
    </xdr:from>
    <xdr:to>
      <xdr:col>28</xdr:col>
      <xdr:colOff>481015</xdr:colOff>
      <xdr:row>539</xdr:row>
      <xdr:rowOff>70644</xdr:rowOff>
    </xdr:to>
    <xdr:sp macro="" textlink="">
      <xdr:nvSpPr>
        <xdr:cNvPr id="124" name="Forma en L 123">
          <a:extLst>
            <a:ext uri="{FF2B5EF4-FFF2-40B4-BE49-F238E27FC236}">
              <a16:creationId xmlns:a16="http://schemas.microsoft.com/office/drawing/2014/main" id="{40B5ACBC-0D9A-4DC3-8358-F2D4483DC6F9}"/>
            </a:ext>
          </a:extLst>
        </xdr:cNvPr>
        <xdr:cNvSpPr/>
      </xdr:nvSpPr>
      <xdr:spPr>
        <a:xfrm rot="18781898">
          <a:off x="25359918" y="3287434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304802</xdr:colOff>
      <xdr:row>480</xdr:row>
      <xdr:rowOff>190499</xdr:rowOff>
    </xdr:from>
    <xdr:to>
      <xdr:col>27</xdr:col>
      <xdr:colOff>566740</xdr:colOff>
      <xdr:row>482</xdr:row>
      <xdr:rowOff>107155</xdr:rowOff>
    </xdr:to>
    <xdr:sp macro="" textlink="">
      <xdr:nvSpPr>
        <xdr:cNvPr id="125" name="Forma en L 124">
          <a:extLst>
            <a:ext uri="{FF2B5EF4-FFF2-40B4-BE49-F238E27FC236}">
              <a16:creationId xmlns:a16="http://schemas.microsoft.com/office/drawing/2014/main" id="{1D1BEB59-C705-48B5-B52D-0EC0C5CE3543}"/>
            </a:ext>
          </a:extLst>
        </xdr:cNvPr>
        <xdr:cNvSpPr/>
      </xdr:nvSpPr>
      <xdr:spPr>
        <a:xfrm rot="18781898">
          <a:off x="24683643" y="3519685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282578</xdr:colOff>
      <xdr:row>481</xdr:row>
      <xdr:rowOff>14288</xdr:rowOff>
    </xdr:from>
    <xdr:to>
      <xdr:col>28</xdr:col>
      <xdr:colOff>544516</xdr:colOff>
      <xdr:row>482</xdr:row>
      <xdr:rowOff>121444</xdr:rowOff>
    </xdr:to>
    <xdr:sp macro="" textlink="">
      <xdr:nvSpPr>
        <xdr:cNvPr id="126" name="Forma en L 125">
          <a:extLst>
            <a:ext uri="{FF2B5EF4-FFF2-40B4-BE49-F238E27FC236}">
              <a16:creationId xmlns:a16="http://schemas.microsoft.com/office/drawing/2014/main" id="{83882157-F307-445B-88C6-32863CFBF6D0}"/>
            </a:ext>
          </a:extLst>
        </xdr:cNvPr>
        <xdr:cNvSpPr/>
      </xdr:nvSpPr>
      <xdr:spPr>
        <a:xfrm rot="18781898">
          <a:off x="25423419" y="3521114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292100</xdr:colOff>
      <xdr:row>489</xdr:row>
      <xdr:rowOff>139700</xdr:rowOff>
    </xdr:from>
    <xdr:to>
      <xdr:col>27</xdr:col>
      <xdr:colOff>554038</xdr:colOff>
      <xdr:row>491</xdr:row>
      <xdr:rowOff>56356</xdr:rowOff>
    </xdr:to>
    <xdr:sp macro="" textlink="">
      <xdr:nvSpPr>
        <xdr:cNvPr id="127" name="Forma en L 126">
          <a:extLst>
            <a:ext uri="{FF2B5EF4-FFF2-40B4-BE49-F238E27FC236}">
              <a16:creationId xmlns:a16="http://schemas.microsoft.com/office/drawing/2014/main" id="{94003C62-59C5-419D-8F22-CEC2D4BD06C6}"/>
            </a:ext>
          </a:extLst>
        </xdr:cNvPr>
        <xdr:cNvSpPr/>
      </xdr:nvSpPr>
      <xdr:spPr>
        <a:xfrm rot="18781898">
          <a:off x="24670941" y="366700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269876</xdr:colOff>
      <xdr:row>489</xdr:row>
      <xdr:rowOff>153989</xdr:rowOff>
    </xdr:from>
    <xdr:to>
      <xdr:col>28</xdr:col>
      <xdr:colOff>531814</xdr:colOff>
      <xdr:row>491</xdr:row>
      <xdr:rowOff>70645</xdr:rowOff>
    </xdr:to>
    <xdr:sp macro="" textlink="">
      <xdr:nvSpPr>
        <xdr:cNvPr id="128" name="Forma en L 127">
          <a:extLst>
            <a:ext uri="{FF2B5EF4-FFF2-40B4-BE49-F238E27FC236}">
              <a16:creationId xmlns:a16="http://schemas.microsoft.com/office/drawing/2014/main" id="{E3EC9F9D-CC40-4DEC-B2A9-E7DCCCC4DE81}"/>
            </a:ext>
          </a:extLst>
        </xdr:cNvPr>
        <xdr:cNvSpPr/>
      </xdr:nvSpPr>
      <xdr:spPr>
        <a:xfrm rot="18781898">
          <a:off x="25410717" y="366843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241300</xdr:colOff>
      <xdr:row>552</xdr:row>
      <xdr:rowOff>1</xdr:rowOff>
    </xdr:from>
    <xdr:to>
      <xdr:col>27</xdr:col>
      <xdr:colOff>503238</xdr:colOff>
      <xdr:row>553</xdr:row>
      <xdr:rowOff>107157</xdr:rowOff>
    </xdr:to>
    <xdr:sp macro="" textlink="">
      <xdr:nvSpPr>
        <xdr:cNvPr id="129" name="Forma en L 128">
          <a:extLst>
            <a:ext uri="{FF2B5EF4-FFF2-40B4-BE49-F238E27FC236}">
              <a16:creationId xmlns:a16="http://schemas.microsoft.com/office/drawing/2014/main" id="{2C105646-D80A-4C11-BF15-DE566BCC827C}"/>
            </a:ext>
          </a:extLst>
        </xdr:cNvPr>
        <xdr:cNvSpPr/>
      </xdr:nvSpPr>
      <xdr:spPr>
        <a:xfrm rot="18781898">
          <a:off x="24620141" y="380543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219076</xdr:colOff>
      <xdr:row>552</xdr:row>
      <xdr:rowOff>14290</xdr:rowOff>
    </xdr:from>
    <xdr:to>
      <xdr:col>28</xdr:col>
      <xdr:colOff>481014</xdr:colOff>
      <xdr:row>553</xdr:row>
      <xdr:rowOff>121446</xdr:rowOff>
    </xdr:to>
    <xdr:sp macro="" textlink="">
      <xdr:nvSpPr>
        <xdr:cNvPr id="130" name="Forma en L 129">
          <a:extLst>
            <a:ext uri="{FF2B5EF4-FFF2-40B4-BE49-F238E27FC236}">
              <a16:creationId xmlns:a16="http://schemas.microsoft.com/office/drawing/2014/main" id="{3DED3626-729F-4415-83D4-F7E4853D3E16}"/>
            </a:ext>
          </a:extLst>
        </xdr:cNvPr>
        <xdr:cNvSpPr/>
      </xdr:nvSpPr>
      <xdr:spPr>
        <a:xfrm rot="18781898">
          <a:off x="25359917" y="380686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304800</xdr:colOff>
      <xdr:row>521</xdr:row>
      <xdr:rowOff>12702</xdr:rowOff>
    </xdr:from>
    <xdr:to>
      <xdr:col>27</xdr:col>
      <xdr:colOff>566738</xdr:colOff>
      <xdr:row>522</xdr:row>
      <xdr:rowOff>119858</xdr:rowOff>
    </xdr:to>
    <xdr:sp macro="" textlink="">
      <xdr:nvSpPr>
        <xdr:cNvPr id="131" name="Forma en L 130">
          <a:extLst>
            <a:ext uri="{FF2B5EF4-FFF2-40B4-BE49-F238E27FC236}">
              <a16:creationId xmlns:a16="http://schemas.microsoft.com/office/drawing/2014/main" id="{FC85E48C-35EE-4736-82EC-C8C28A5B81DB}"/>
            </a:ext>
          </a:extLst>
        </xdr:cNvPr>
        <xdr:cNvSpPr/>
      </xdr:nvSpPr>
      <xdr:spPr>
        <a:xfrm rot="18781898">
          <a:off x="24683641" y="394005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282576</xdr:colOff>
      <xdr:row>521</xdr:row>
      <xdr:rowOff>26991</xdr:rowOff>
    </xdr:from>
    <xdr:to>
      <xdr:col>28</xdr:col>
      <xdr:colOff>544514</xdr:colOff>
      <xdr:row>522</xdr:row>
      <xdr:rowOff>134147</xdr:rowOff>
    </xdr:to>
    <xdr:sp macro="" textlink="">
      <xdr:nvSpPr>
        <xdr:cNvPr id="132" name="Forma en L 131">
          <a:extLst>
            <a:ext uri="{FF2B5EF4-FFF2-40B4-BE49-F238E27FC236}">
              <a16:creationId xmlns:a16="http://schemas.microsoft.com/office/drawing/2014/main" id="{F3B6115D-43C7-4948-8E9D-F91BAC0D1466}"/>
            </a:ext>
          </a:extLst>
        </xdr:cNvPr>
        <xdr:cNvSpPr/>
      </xdr:nvSpPr>
      <xdr:spPr>
        <a:xfrm rot="18781898">
          <a:off x="25423417" y="394148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241300</xdr:colOff>
      <xdr:row>562</xdr:row>
      <xdr:rowOff>38102</xdr:rowOff>
    </xdr:from>
    <xdr:to>
      <xdr:col>27</xdr:col>
      <xdr:colOff>503238</xdr:colOff>
      <xdr:row>563</xdr:row>
      <xdr:rowOff>145258</xdr:rowOff>
    </xdr:to>
    <xdr:sp macro="" textlink="">
      <xdr:nvSpPr>
        <xdr:cNvPr id="133" name="Forma en L 132">
          <a:extLst>
            <a:ext uri="{FF2B5EF4-FFF2-40B4-BE49-F238E27FC236}">
              <a16:creationId xmlns:a16="http://schemas.microsoft.com/office/drawing/2014/main" id="{323925B5-C2F1-436B-B84F-586B52613149}"/>
            </a:ext>
          </a:extLst>
        </xdr:cNvPr>
        <xdr:cNvSpPr/>
      </xdr:nvSpPr>
      <xdr:spPr>
        <a:xfrm rot="18781898">
          <a:off x="24620141" y="407594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219076</xdr:colOff>
      <xdr:row>562</xdr:row>
      <xdr:rowOff>52391</xdr:rowOff>
    </xdr:from>
    <xdr:to>
      <xdr:col>28</xdr:col>
      <xdr:colOff>481014</xdr:colOff>
      <xdr:row>563</xdr:row>
      <xdr:rowOff>159547</xdr:rowOff>
    </xdr:to>
    <xdr:sp macro="" textlink="">
      <xdr:nvSpPr>
        <xdr:cNvPr id="134" name="Forma en L 133">
          <a:extLst>
            <a:ext uri="{FF2B5EF4-FFF2-40B4-BE49-F238E27FC236}">
              <a16:creationId xmlns:a16="http://schemas.microsoft.com/office/drawing/2014/main" id="{4BD8EF66-D5A3-469C-B377-54BB546F0E3C}"/>
            </a:ext>
          </a:extLst>
        </xdr:cNvPr>
        <xdr:cNvSpPr/>
      </xdr:nvSpPr>
      <xdr:spPr>
        <a:xfrm rot="18781898">
          <a:off x="25359917" y="407737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304800</xdr:colOff>
      <xdr:row>410</xdr:row>
      <xdr:rowOff>63501</xdr:rowOff>
    </xdr:from>
    <xdr:to>
      <xdr:col>27</xdr:col>
      <xdr:colOff>566738</xdr:colOff>
      <xdr:row>411</xdr:row>
      <xdr:rowOff>170657</xdr:rowOff>
    </xdr:to>
    <xdr:sp macro="" textlink="">
      <xdr:nvSpPr>
        <xdr:cNvPr id="135" name="Forma en L 134">
          <a:extLst>
            <a:ext uri="{FF2B5EF4-FFF2-40B4-BE49-F238E27FC236}">
              <a16:creationId xmlns:a16="http://schemas.microsoft.com/office/drawing/2014/main" id="{0E773B05-5BA4-4EBE-B0DD-CEAC71E670BB}"/>
            </a:ext>
          </a:extLst>
        </xdr:cNvPr>
        <xdr:cNvSpPr/>
      </xdr:nvSpPr>
      <xdr:spPr>
        <a:xfrm rot="18781898">
          <a:off x="24683641" y="453568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282576</xdr:colOff>
      <xdr:row>410</xdr:row>
      <xdr:rowOff>77790</xdr:rowOff>
    </xdr:from>
    <xdr:to>
      <xdr:col>28</xdr:col>
      <xdr:colOff>544514</xdr:colOff>
      <xdr:row>411</xdr:row>
      <xdr:rowOff>184946</xdr:rowOff>
    </xdr:to>
    <xdr:sp macro="" textlink="">
      <xdr:nvSpPr>
        <xdr:cNvPr id="136" name="Forma en L 135">
          <a:extLst>
            <a:ext uri="{FF2B5EF4-FFF2-40B4-BE49-F238E27FC236}">
              <a16:creationId xmlns:a16="http://schemas.microsoft.com/office/drawing/2014/main" id="{9AF3C9BB-E63E-4134-9089-1D569A175728}"/>
            </a:ext>
          </a:extLst>
        </xdr:cNvPr>
        <xdr:cNvSpPr/>
      </xdr:nvSpPr>
      <xdr:spPr>
        <a:xfrm rot="18781898">
          <a:off x="25423417" y="453711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280305</xdr:colOff>
      <xdr:row>450</xdr:row>
      <xdr:rowOff>91620</xdr:rowOff>
    </xdr:from>
    <xdr:to>
      <xdr:col>27</xdr:col>
      <xdr:colOff>542243</xdr:colOff>
      <xdr:row>452</xdr:row>
      <xdr:rowOff>8276</xdr:rowOff>
    </xdr:to>
    <xdr:sp macro="" textlink="">
      <xdr:nvSpPr>
        <xdr:cNvPr id="137" name="Forma en L 136">
          <a:extLst>
            <a:ext uri="{FF2B5EF4-FFF2-40B4-BE49-F238E27FC236}">
              <a16:creationId xmlns:a16="http://schemas.microsoft.com/office/drawing/2014/main" id="{4C12F5BF-18F7-4C83-9D1F-7BCEB8D21751}"/>
            </a:ext>
          </a:extLst>
        </xdr:cNvPr>
        <xdr:cNvSpPr/>
      </xdr:nvSpPr>
      <xdr:spPr>
        <a:xfrm rot="18781898">
          <a:off x="25571732" y="6745122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258081</xdr:colOff>
      <xdr:row>450</xdr:row>
      <xdr:rowOff>105909</xdr:rowOff>
    </xdr:from>
    <xdr:to>
      <xdr:col>28</xdr:col>
      <xdr:colOff>520019</xdr:colOff>
      <xdr:row>452</xdr:row>
      <xdr:rowOff>22565</xdr:rowOff>
    </xdr:to>
    <xdr:sp macro="" textlink="">
      <xdr:nvSpPr>
        <xdr:cNvPr id="138" name="Forma en L 137">
          <a:extLst>
            <a:ext uri="{FF2B5EF4-FFF2-40B4-BE49-F238E27FC236}">
              <a16:creationId xmlns:a16="http://schemas.microsoft.com/office/drawing/2014/main" id="{3E63EF19-AC58-4301-9598-DFF58BCF0660}"/>
            </a:ext>
          </a:extLst>
        </xdr:cNvPr>
        <xdr:cNvSpPr/>
      </xdr:nvSpPr>
      <xdr:spPr>
        <a:xfrm rot="18781898">
          <a:off x="26311508" y="6746551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254000</xdr:colOff>
      <xdr:row>571</xdr:row>
      <xdr:rowOff>25400</xdr:rowOff>
    </xdr:from>
    <xdr:to>
      <xdr:col>27</xdr:col>
      <xdr:colOff>515938</xdr:colOff>
      <xdr:row>572</xdr:row>
      <xdr:rowOff>132556</xdr:rowOff>
    </xdr:to>
    <xdr:sp macro="" textlink="">
      <xdr:nvSpPr>
        <xdr:cNvPr id="139" name="Forma en L 138">
          <a:extLst>
            <a:ext uri="{FF2B5EF4-FFF2-40B4-BE49-F238E27FC236}">
              <a16:creationId xmlns:a16="http://schemas.microsoft.com/office/drawing/2014/main" id="{2C97BFC8-7AFD-4532-B0F4-DD795C8878ED}"/>
            </a:ext>
          </a:extLst>
        </xdr:cNvPr>
        <xdr:cNvSpPr/>
      </xdr:nvSpPr>
      <xdr:spPr>
        <a:xfrm rot="18781898">
          <a:off x="24632841" y="584632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231776</xdr:colOff>
      <xdr:row>571</xdr:row>
      <xdr:rowOff>39689</xdr:rowOff>
    </xdr:from>
    <xdr:to>
      <xdr:col>28</xdr:col>
      <xdr:colOff>493714</xdr:colOff>
      <xdr:row>572</xdr:row>
      <xdr:rowOff>146845</xdr:rowOff>
    </xdr:to>
    <xdr:sp macro="" textlink="">
      <xdr:nvSpPr>
        <xdr:cNvPr id="140" name="Forma en L 139">
          <a:extLst>
            <a:ext uri="{FF2B5EF4-FFF2-40B4-BE49-F238E27FC236}">
              <a16:creationId xmlns:a16="http://schemas.microsoft.com/office/drawing/2014/main" id="{8B0A924D-11A8-451A-9151-ECE776BF6F92}"/>
            </a:ext>
          </a:extLst>
        </xdr:cNvPr>
        <xdr:cNvSpPr/>
      </xdr:nvSpPr>
      <xdr:spPr>
        <a:xfrm rot="18781898">
          <a:off x="25372617" y="584775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253999</xdr:colOff>
      <xdr:row>199</xdr:row>
      <xdr:rowOff>25400</xdr:rowOff>
    </xdr:from>
    <xdr:to>
      <xdr:col>27</xdr:col>
      <xdr:colOff>515937</xdr:colOff>
      <xdr:row>200</xdr:row>
      <xdr:rowOff>132556</xdr:rowOff>
    </xdr:to>
    <xdr:sp macro="" textlink="">
      <xdr:nvSpPr>
        <xdr:cNvPr id="143" name="Forma en L 142">
          <a:extLst>
            <a:ext uri="{FF2B5EF4-FFF2-40B4-BE49-F238E27FC236}">
              <a16:creationId xmlns:a16="http://schemas.microsoft.com/office/drawing/2014/main" id="{004E22DF-9249-4801-AFDA-24E3321737FF}"/>
            </a:ext>
          </a:extLst>
        </xdr:cNvPr>
        <xdr:cNvSpPr/>
      </xdr:nvSpPr>
      <xdr:spPr>
        <a:xfrm rot="18781898">
          <a:off x="24632840" y="613207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231775</xdr:colOff>
      <xdr:row>199</xdr:row>
      <xdr:rowOff>39689</xdr:rowOff>
    </xdr:from>
    <xdr:to>
      <xdr:col>28</xdr:col>
      <xdr:colOff>493713</xdr:colOff>
      <xdr:row>200</xdr:row>
      <xdr:rowOff>146845</xdr:rowOff>
    </xdr:to>
    <xdr:sp macro="" textlink="">
      <xdr:nvSpPr>
        <xdr:cNvPr id="144" name="Forma en L 143">
          <a:extLst>
            <a:ext uri="{FF2B5EF4-FFF2-40B4-BE49-F238E27FC236}">
              <a16:creationId xmlns:a16="http://schemas.microsoft.com/office/drawing/2014/main" id="{0B452295-7D9D-4C42-B3AF-793E86A3272B}"/>
            </a:ext>
          </a:extLst>
        </xdr:cNvPr>
        <xdr:cNvSpPr/>
      </xdr:nvSpPr>
      <xdr:spPr>
        <a:xfrm rot="18781898">
          <a:off x="25372616" y="613350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292099</xdr:colOff>
      <xdr:row>252</xdr:row>
      <xdr:rowOff>50800</xdr:rowOff>
    </xdr:from>
    <xdr:to>
      <xdr:col>27</xdr:col>
      <xdr:colOff>554037</xdr:colOff>
      <xdr:row>253</xdr:row>
      <xdr:rowOff>157956</xdr:rowOff>
    </xdr:to>
    <xdr:sp macro="" textlink="">
      <xdr:nvSpPr>
        <xdr:cNvPr id="145" name="Forma en L 144">
          <a:extLst>
            <a:ext uri="{FF2B5EF4-FFF2-40B4-BE49-F238E27FC236}">
              <a16:creationId xmlns:a16="http://schemas.microsoft.com/office/drawing/2014/main" id="{16A5538B-C8EC-4014-8EDA-4279B12AE60F}"/>
            </a:ext>
          </a:extLst>
        </xdr:cNvPr>
        <xdr:cNvSpPr/>
      </xdr:nvSpPr>
      <xdr:spPr>
        <a:xfrm rot="18781898">
          <a:off x="24670940" y="628701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269875</xdr:colOff>
      <xdr:row>252</xdr:row>
      <xdr:rowOff>65089</xdr:rowOff>
    </xdr:from>
    <xdr:to>
      <xdr:col>28</xdr:col>
      <xdr:colOff>531813</xdr:colOff>
      <xdr:row>253</xdr:row>
      <xdr:rowOff>172245</xdr:rowOff>
    </xdr:to>
    <xdr:sp macro="" textlink="">
      <xdr:nvSpPr>
        <xdr:cNvPr id="146" name="Forma en L 145">
          <a:extLst>
            <a:ext uri="{FF2B5EF4-FFF2-40B4-BE49-F238E27FC236}">
              <a16:creationId xmlns:a16="http://schemas.microsoft.com/office/drawing/2014/main" id="{454D8B96-6143-403F-B939-5D66DB79E57E}"/>
            </a:ext>
          </a:extLst>
        </xdr:cNvPr>
        <xdr:cNvSpPr/>
      </xdr:nvSpPr>
      <xdr:spPr>
        <a:xfrm rot="18781898">
          <a:off x="25410716" y="628844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266699</xdr:colOff>
      <xdr:row>297</xdr:row>
      <xdr:rowOff>50801</xdr:rowOff>
    </xdr:from>
    <xdr:to>
      <xdr:col>27</xdr:col>
      <xdr:colOff>528637</xdr:colOff>
      <xdr:row>298</xdr:row>
      <xdr:rowOff>157957</xdr:rowOff>
    </xdr:to>
    <xdr:sp macro="" textlink="">
      <xdr:nvSpPr>
        <xdr:cNvPr id="147" name="Forma en L 146">
          <a:extLst>
            <a:ext uri="{FF2B5EF4-FFF2-40B4-BE49-F238E27FC236}">
              <a16:creationId xmlns:a16="http://schemas.microsoft.com/office/drawing/2014/main" id="{8CC29881-2B3A-4D89-94A7-27BABB15C4A4}"/>
            </a:ext>
          </a:extLst>
        </xdr:cNvPr>
        <xdr:cNvSpPr/>
      </xdr:nvSpPr>
      <xdr:spPr>
        <a:xfrm rot="18781898">
          <a:off x="24645540" y="643941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244475</xdr:colOff>
      <xdr:row>297</xdr:row>
      <xdr:rowOff>65090</xdr:rowOff>
    </xdr:from>
    <xdr:to>
      <xdr:col>28</xdr:col>
      <xdr:colOff>506413</xdr:colOff>
      <xdr:row>298</xdr:row>
      <xdr:rowOff>172246</xdr:rowOff>
    </xdr:to>
    <xdr:sp macro="" textlink="">
      <xdr:nvSpPr>
        <xdr:cNvPr id="148" name="Forma en L 147">
          <a:extLst>
            <a:ext uri="{FF2B5EF4-FFF2-40B4-BE49-F238E27FC236}">
              <a16:creationId xmlns:a16="http://schemas.microsoft.com/office/drawing/2014/main" id="{5F6689B3-C377-44C2-B316-DF0D853A95D0}"/>
            </a:ext>
          </a:extLst>
        </xdr:cNvPr>
        <xdr:cNvSpPr/>
      </xdr:nvSpPr>
      <xdr:spPr>
        <a:xfrm rot="18781898">
          <a:off x="25385316" y="644084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266699</xdr:colOff>
      <xdr:row>584</xdr:row>
      <xdr:rowOff>152401</xdr:rowOff>
    </xdr:from>
    <xdr:to>
      <xdr:col>27</xdr:col>
      <xdr:colOff>528637</xdr:colOff>
      <xdr:row>586</xdr:row>
      <xdr:rowOff>69057</xdr:rowOff>
    </xdr:to>
    <xdr:sp macro="" textlink="">
      <xdr:nvSpPr>
        <xdr:cNvPr id="149" name="Forma en L 148">
          <a:extLst>
            <a:ext uri="{FF2B5EF4-FFF2-40B4-BE49-F238E27FC236}">
              <a16:creationId xmlns:a16="http://schemas.microsoft.com/office/drawing/2014/main" id="{92A09DB1-FBA7-48B9-BBCE-559B34F6AB94}"/>
            </a:ext>
          </a:extLst>
        </xdr:cNvPr>
        <xdr:cNvSpPr/>
      </xdr:nvSpPr>
      <xdr:spPr>
        <a:xfrm rot="18781898">
          <a:off x="24645540" y="658292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244475</xdr:colOff>
      <xdr:row>584</xdr:row>
      <xdr:rowOff>166690</xdr:rowOff>
    </xdr:from>
    <xdr:to>
      <xdr:col>28</xdr:col>
      <xdr:colOff>506413</xdr:colOff>
      <xdr:row>586</xdr:row>
      <xdr:rowOff>83346</xdr:rowOff>
    </xdr:to>
    <xdr:sp macro="" textlink="">
      <xdr:nvSpPr>
        <xdr:cNvPr id="150" name="Forma en L 149">
          <a:extLst>
            <a:ext uri="{FF2B5EF4-FFF2-40B4-BE49-F238E27FC236}">
              <a16:creationId xmlns:a16="http://schemas.microsoft.com/office/drawing/2014/main" id="{1419755C-F86B-4E15-9772-669FC6DE7DBB}"/>
            </a:ext>
          </a:extLst>
        </xdr:cNvPr>
        <xdr:cNvSpPr/>
      </xdr:nvSpPr>
      <xdr:spPr>
        <a:xfrm rot="18781898">
          <a:off x="25385316" y="658435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266699</xdr:colOff>
      <xdr:row>594</xdr:row>
      <xdr:rowOff>139701</xdr:rowOff>
    </xdr:from>
    <xdr:to>
      <xdr:col>27</xdr:col>
      <xdr:colOff>528637</xdr:colOff>
      <xdr:row>596</xdr:row>
      <xdr:rowOff>56357</xdr:rowOff>
    </xdr:to>
    <xdr:sp macro="" textlink="">
      <xdr:nvSpPr>
        <xdr:cNvPr id="151" name="Forma en L 150">
          <a:extLst>
            <a:ext uri="{FF2B5EF4-FFF2-40B4-BE49-F238E27FC236}">
              <a16:creationId xmlns:a16="http://schemas.microsoft.com/office/drawing/2014/main" id="{0ADDD992-BF0F-4F20-AF66-CED8F70B90F5}"/>
            </a:ext>
          </a:extLst>
        </xdr:cNvPr>
        <xdr:cNvSpPr/>
      </xdr:nvSpPr>
      <xdr:spPr>
        <a:xfrm rot="18781898">
          <a:off x="24645540" y="675310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244475</xdr:colOff>
      <xdr:row>594</xdr:row>
      <xdr:rowOff>153990</xdr:rowOff>
    </xdr:from>
    <xdr:to>
      <xdr:col>28</xdr:col>
      <xdr:colOff>506413</xdr:colOff>
      <xdr:row>596</xdr:row>
      <xdr:rowOff>70646</xdr:rowOff>
    </xdr:to>
    <xdr:sp macro="" textlink="">
      <xdr:nvSpPr>
        <xdr:cNvPr id="152" name="Forma en L 151">
          <a:extLst>
            <a:ext uri="{FF2B5EF4-FFF2-40B4-BE49-F238E27FC236}">
              <a16:creationId xmlns:a16="http://schemas.microsoft.com/office/drawing/2014/main" id="{3CE6B596-D1DF-40B6-9BFD-4A629B168981}"/>
            </a:ext>
          </a:extLst>
        </xdr:cNvPr>
        <xdr:cNvSpPr/>
      </xdr:nvSpPr>
      <xdr:spPr>
        <a:xfrm rot="18781898">
          <a:off x="25385316" y="675453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253999</xdr:colOff>
      <xdr:row>602</xdr:row>
      <xdr:rowOff>101602</xdr:rowOff>
    </xdr:from>
    <xdr:to>
      <xdr:col>27</xdr:col>
      <xdr:colOff>515937</xdr:colOff>
      <xdr:row>605</xdr:row>
      <xdr:rowOff>18258</xdr:rowOff>
    </xdr:to>
    <xdr:sp macro="" textlink="">
      <xdr:nvSpPr>
        <xdr:cNvPr id="153" name="Forma en L 152">
          <a:extLst>
            <a:ext uri="{FF2B5EF4-FFF2-40B4-BE49-F238E27FC236}">
              <a16:creationId xmlns:a16="http://schemas.microsoft.com/office/drawing/2014/main" id="{C6C7C209-7CC7-4A4C-B80A-7A0051D6B249}"/>
            </a:ext>
          </a:extLst>
        </xdr:cNvPr>
        <xdr:cNvSpPr/>
      </xdr:nvSpPr>
      <xdr:spPr>
        <a:xfrm rot="18781898">
          <a:off x="24632840" y="690169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231775</xdr:colOff>
      <xdr:row>602</xdr:row>
      <xdr:rowOff>115891</xdr:rowOff>
    </xdr:from>
    <xdr:to>
      <xdr:col>28</xdr:col>
      <xdr:colOff>493713</xdr:colOff>
      <xdr:row>605</xdr:row>
      <xdr:rowOff>32547</xdr:rowOff>
    </xdr:to>
    <xdr:sp macro="" textlink="">
      <xdr:nvSpPr>
        <xdr:cNvPr id="154" name="Forma en L 153">
          <a:extLst>
            <a:ext uri="{FF2B5EF4-FFF2-40B4-BE49-F238E27FC236}">
              <a16:creationId xmlns:a16="http://schemas.microsoft.com/office/drawing/2014/main" id="{341F05FC-D808-4AB5-8035-E82581904B54}"/>
            </a:ext>
          </a:extLst>
        </xdr:cNvPr>
        <xdr:cNvSpPr/>
      </xdr:nvSpPr>
      <xdr:spPr>
        <a:xfrm rot="18781898">
          <a:off x="25372616" y="690312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279399</xdr:colOff>
      <xdr:row>612</xdr:row>
      <xdr:rowOff>114302</xdr:rowOff>
    </xdr:from>
    <xdr:to>
      <xdr:col>27</xdr:col>
      <xdr:colOff>541337</xdr:colOff>
      <xdr:row>614</xdr:row>
      <xdr:rowOff>30958</xdr:rowOff>
    </xdr:to>
    <xdr:sp macro="" textlink="">
      <xdr:nvSpPr>
        <xdr:cNvPr id="155" name="Forma en L 154">
          <a:extLst>
            <a:ext uri="{FF2B5EF4-FFF2-40B4-BE49-F238E27FC236}">
              <a16:creationId xmlns:a16="http://schemas.microsoft.com/office/drawing/2014/main" id="{4859E04F-05EA-485A-BDDC-6E63B92F3E28}"/>
            </a:ext>
          </a:extLst>
        </xdr:cNvPr>
        <xdr:cNvSpPr/>
      </xdr:nvSpPr>
      <xdr:spPr>
        <a:xfrm rot="18781898">
          <a:off x="24658240" y="705536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257175</xdr:colOff>
      <xdr:row>612</xdr:row>
      <xdr:rowOff>128591</xdr:rowOff>
    </xdr:from>
    <xdr:to>
      <xdr:col>28</xdr:col>
      <xdr:colOff>519113</xdr:colOff>
      <xdr:row>614</xdr:row>
      <xdr:rowOff>45247</xdr:rowOff>
    </xdr:to>
    <xdr:sp macro="" textlink="">
      <xdr:nvSpPr>
        <xdr:cNvPr id="156" name="Forma en L 155">
          <a:extLst>
            <a:ext uri="{FF2B5EF4-FFF2-40B4-BE49-F238E27FC236}">
              <a16:creationId xmlns:a16="http://schemas.microsoft.com/office/drawing/2014/main" id="{CB58EAC2-A6B3-4B1F-857C-DDECC5DC1668}"/>
            </a:ext>
          </a:extLst>
        </xdr:cNvPr>
        <xdr:cNvSpPr/>
      </xdr:nvSpPr>
      <xdr:spPr>
        <a:xfrm rot="18781898">
          <a:off x="25398016" y="705679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266699</xdr:colOff>
      <xdr:row>622</xdr:row>
      <xdr:rowOff>2</xdr:rowOff>
    </xdr:from>
    <xdr:to>
      <xdr:col>27</xdr:col>
      <xdr:colOff>528637</xdr:colOff>
      <xdr:row>623</xdr:row>
      <xdr:rowOff>107158</xdr:rowOff>
    </xdr:to>
    <xdr:sp macro="" textlink="">
      <xdr:nvSpPr>
        <xdr:cNvPr id="157" name="Forma en L 156">
          <a:extLst>
            <a:ext uri="{FF2B5EF4-FFF2-40B4-BE49-F238E27FC236}">
              <a16:creationId xmlns:a16="http://schemas.microsoft.com/office/drawing/2014/main" id="{5B88F054-0AE2-4323-BDD9-1E67DE40C864}"/>
            </a:ext>
          </a:extLst>
        </xdr:cNvPr>
        <xdr:cNvSpPr/>
      </xdr:nvSpPr>
      <xdr:spPr>
        <a:xfrm rot="18781898">
          <a:off x="24645540" y="721538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244475</xdr:colOff>
      <xdr:row>622</xdr:row>
      <xdr:rowOff>14291</xdr:rowOff>
    </xdr:from>
    <xdr:to>
      <xdr:col>28</xdr:col>
      <xdr:colOff>506413</xdr:colOff>
      <xdr:row>623</xdr:row>
      <xdr:rowOff>121447</xdr:rowOff>
    </xdr:to>
    <xdr:sp macro="" textlink="">
      <xdr:nvSpPr>
        <xdr:cNvPr id="158" name="Forma en L 157">
          <a:extLst>
            <a:ext uri="{FF2B5EF4-FFF2-40B4-BE49-F238E27FC236}">
              <a16:creationId xmlns:a16="http://schemas.microsoft.com/office/drawing/2014/main" id="{179957C2-85E5-4D73-9A5A-F6705C9F96AB}"/>
            </a:ext>
          </a:extLst>
        </xdr:cNvPr>
        <xdr:cNvSpPr/>
      </xdr:nvSpPr>
      <xdr:spPr>
        <a:xfrm rot="18781898">
          <a:off x="25385316" y="721681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241297</xdr:colOff>
      <xdr:row>631</xdr:row>
      <xdr:rowOff>63503</xdr:rowOff>
    </xdr:from>
    <xdr:to>
      <xdr:col>27</xdr:col>
      <xdr:colOff>503235</xdr:colOff>
      <xdr:row>632</xdr:row>
      <xdr:rowOff>170659</xdr:rowOff>
    </xdr:to>
    <xdr:sp macro="" textlink="">
      <xdr:nvSpPr>
        <xdr:cNvPr id="159" name="Forma en L 158">
          <a:extLst>
            <a:ext uri="{FF2B5EF4-FFF2-40B4-BE49-F238E27FC236}">
              <a16:creationId xmlns:a16="http://schemas.microsoft.com/office/drawing/2014/main" id="{D4B43548-6521-448D-B9EA-8BA20FC57DBD}"/>
            </a:ext>
          </a:extLst>
        </xdr:cNvPr>
        <xdr:cNvSpPr/>
      </xdr:nvSpPr>
      <xdr:spPr>
        <a:xfrm rot="18781898">
          <a:off x="24620138" y="7374136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219073</xdr:colOff>
      <xdr:row>631</xdr:row>
      <xdr:rowOff>77792</xdr:rowOff>
    </xdr:from>
    <xdr:to>
      <xdr:col>28</xdr:col>
      <xdr:colOff>481011</xdr:colOff>
      <xdr:row>632</xdr:row>
      <xdr:rowOff>184948</xdr:rowOff>
    </xdr:to>
    <xdr:sp macro="" textlink="">
      <xdr:nvSpPr>
        <xdr:cNvPr id="160" name="Forma en L 159">
          <a:extLst>
            <a:ext uri="{FF2B5EF4-FFF2-40B4-BE49-F238E27FC236}">
              <a16:creationId xmlns:a16="http://schemas.microsoft.com/office/drawing/2014/main" id="{25EC6FAE-B6ED-4AE0-BEB6-3212A5588FEC}"/>
            </a:ext>
          </a:extLst>
        </xdr:cNvPr>
        <xdr:cNvSpPr/>
      </xdr:nvSpPr>
      <xdr:spPr>
        <a:xfrm rot="18781898">
          <a:off x="25359914" y="7375565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266696</xdr:colOff>
      <xdr:row>643</xdr:row>
      <xdr:rowOff>76202</xdr:rowOff>
    </xdr:from>
    <xdr:to>
      <xdr:col>27</xdr:col>
      <xdr:colOff>528634</xdr:colOff>
      <xdr:row>644</xdr:row>
      <xdr:rowOff>183358</xdr:rowOff>
    </xdr:to>
    <xdr:sp macro="" textlink="">
      <xdr:nvSpPr>
        <xdr:cNvPr id="161" name="Forma en L 160">
          <a:extLst>
            <a:ext uri="{FF2B5EF4-FFF2-40B4-BE49-F238E27FC236}">
              <a16:creationId xmlns:a16="http://schemas.microsoft.com/office/drawing/2014/main" id="{DEFA665B-8CBB-425F-9000-9214785AD1EF}"/>
            </a:ext>
          </a:extLst>
        </xdr:cNvPr>
        <xdr:cNvSpPr/>
      </xdr:nvSpPr>
      <xdr:spPr>
        <a:xfrm rot="18781898">
          <a:off x="24645537" y="758495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244472</xdr:colOff>
      <xdr:row>643</xdr:row>
      <xdr:rowOff>90491</xdr:rowOff>
    </xdr:from>
    <xdr:to>
      <xdr:col>28</xdr:col>
      <xdr:colOff>506410</xdr:colOff>
      <xdr:row>645</xdr:row>
      <xdr:rowOff>7147</xdr:rowOff>
    </xdr:to>
    <xdr:sp macro="" textlink="">
      <xdr:nvSpPr>
        <xdr:cNvPr id="162" name="Forma en L 161">
          <a:extLst>
            <a:ext uri="{FF2B5EF4-FFF2-40B4-BE49-F238E27FC236}">
              <a16:creationId xmlns:a16="http://schemas.microsoft.com/office/drawing/2014/main" id="{B73BCAD4-BDCC-452E-869C-9AA5A78F5B60}"/>
            </a:ext>
          </a:extLst>
        </xdr:cNvPr>
        <xdr:cNvSpPr/>
      </xdr:nvSpPr>
      <xdr:spPr>
        <a:xfrm rot="18781898">
          <a:off x="25385313" y="758638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304795</xdr:colOff>
      <xdr:row>673</xdr:row>
      <xdr:rowOff>0</xdr:rowOff>
    </xdr:from>
    <xdr:to>
      <xdr:col>27</xdr:col>
      <xdr:colOff>566733</xdr:colOff>
      <xdr:row>674</xdr:row>
      <xdr:rowOff>18258</xdr:rowOff>
    </xdr:to>
    <xdr:sp macro="" textlink="">
      <xdr:nvSpPr>
        <xdr:cNvPr id="163" name="Forma en L 162">
          <a:extLst>
            <a:ext uri="{FF2B5EF4-FFF2-40B4-BE49-F238E27FC236}">
              <a16:creationId xmlns:a16="http://schemas.microsoft.com/office/drawing/2014/main" id="{EF8610EE-3B53-4888-97CF-331C107C5370}"/>
            </a:ext>
          </a:extLst>
        </xdr:cNvPr>
        <xdr:cNvSpPr/>
      </xdr:nvSpPr>
      <xdr:spPr>
        <a:xfrm rot="18781898">
          <a:off x="24683636" y="773989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282571</xdr:colOff>
      <xdr:row>673</xdr:row>
      <xdr:rowOff>0</xdr:rowOff>
    </xdr:from>
    <xdr:to>
      <xdr:col>28</xdr:col>
      <xdr:colOff>544509</xdr:colOff>
      <xdr:row>674</xdr:row>
      <xdr:rowOff>32547</xdr:rowOff>
    </xdr:to>
    <xdr:sp macro="" textlink="">
      <xdr:nvSpPr>
        <xdr:cNvPr id="164" name="Forma en L 163">
          <a:extLst>
            <a:ext uri="{FF2B5EF4-FFF2-40B4-BE49-F238E27FC236}">
              <a16:creationId xmlns:a16="http://schemas.microsoft.com/office/drawing/2014/main" id="{F147CABE-8ABE-48C9-87F5-AE77B51B1248}"/>
            </a:ext>
          </a:extLst>
        </xdr:cNvPr>
        <xdr:cNvSpPr/>
      </xdr:nvSpPr>
      <xdr:spPr>
        <a:xfrm rot="18781898">
          <a:off x="25423412" y="774132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241295</xdr:colOff>
      <xdr:row>662</xdr:row>
      <xdr:rowOff>2</xdr:rowOff>
    </xdr:from>
    <xdr:to>
      <xdr:col>27</xdr:col>
      <xdr:colOff>503233</xdr:colOff>
      <xdr:row>663</xdr:row>
      <xdr:rowOff>107158</xdr:rowOff>
    </xdr:to>
    <xdr:sp macro="" textlink="">
      <xdr:nvSpPr>
        <xdr:cNvPr id="165" name="Forma en L 164">
          <a:extLst>
            <a:ext uri="{FF2B5EF4-FFF2-40B4-BE49-F238E27FC236}">
              <a16:creationId xmlns:a16="http://schemas.microsoft.com/office/drawing/2014/main" id="{86A9151E-8431-4D19-8FE9-D6CF3A7CCB53}"/>
            </a:ext>
          </a:extLst>
        </xdr:cNvPr>
        <xdr:cNvSpPr/>
      </xdr:nvSpPr>
      <xdr:spPr>
        <a:xfrm rot="18781898">
          <a:off x="24620136" y="786308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219071</xdr:colOff>
      <xdr:row>662</xdr:row>
      <xdr:rowOff>14291</xdr:rowOff>
    </xdr:from>
    <xdr:to>
      <xdr:col>28</xdr:col>
      <xdr:colOff>481009</xdr:colOff>
      <xdr:row>663</xdr:row>
      <xdr:rowOff>121447</xdr:rowOff>
    </xdr:to>
    <xdr:sp macro="" textlink="">
      <xdr:nvSpPr>
        <xdr:cNvPr id="166" name="Forma en L 165">
          <a:extLst>
            <a:ext uri="{FF2B5EF4-FFF2-40B4-BE49-F238E27FC236}">
              <a16:creationId xmlns:a16="http://schemas.microsoft.com/office/drawing/2014/main" id="{5BF1F56E-DC0B-447B-A1E4-AA8C4859DB6D}"/>
            </a:ext>
          </a:extLst>
        </xdr:cNvPr>
        <xdr:cNvSpPr/>
      </xdr:nvSpPr>
      <xdr:spPr>
        <a:xfrm rot="18781898">
          <a:off x="25359912" y="786451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215895</xdr:colOff>
      <xdr:row>684</xdr:row>
      <xdr:rowOff>127002</xdr:rowOff>
    </xdr:from>
    <xdr:to>
      <xdr:col>27</xdr:col>
      <xdr:colOff>477833</xdr:colOff>
      <xdr:row>686</xdr:row>
      <xdr:rowOff>43658</xdr:rowOff>
    </xdr:to>
    <xdr:sp macro="" textlink="">
      <xdr:nvSpPr>
        <xdr:cNvPr id="167" name="Forma en L 166">
          <a:extLst>
            <a:ext uri="{FF2B5EF4-FFF2-40B4-BE49-F238E27FC236}">
              <a16:creationId xmlns:a16="http://schemas.microsoft.com/office/drawing/2014/main" id="{5E4C3140-CAE0-48E6-8658-41FA3F182A4E}"/>
            </a:ext>
          </a:extLst>
        </xdr:cNvPr>
        <xdr:cNvSpPr/>
      </xdr:nvSpPr>
      <xdr:spPr>
        <a:xfrm rot="18781898">
          <a:off x="24594736" y="800913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193671</xdr:colOff>
      <xdr:row>684</xdr:row>
      <xdr:rowOff>141291</xdr:rowOff>
    </xdr:from>
    <xdr:to>
      <xdr:col>28</xdr:col>
      <xdr:colOff>455609</xdr:colOff>
      <xdr:row>686</xdr:row>
      <xdr:rowOff>57947</xdr:rowOff>
    </xdr:to>
    <xdr:sp macro="" textlink="">
      <xdr:nvSpPr>
        <xdr:cNvPr id="168" name="Forma en L 167">
          <a:extLst>
            <a:ext uri="{FF2B5EF4-FFF2-40B4-BE49-F238E27FC236}">
              <a16:creationId xmlns:a16="http://schemas.microsoft.com/office/drawing/2014/main" id="{DC290D97-22EB-4A8A-9775-D6F266D4742D}"/>
            </a:ext>
          </a:extLst>
        </xdr:cNvPr>
        <xdr:cNvSpPr/>
      </xdr:nvSpPr>
      <xdr:spPr>
        <a:xfrm rot="18781898">
          <a:off x="25334512" y="801056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279395</xdr:colOff>
      <xdr:row>692</xdr:row>
      <xdr:rowOff>88902</xdr:rowOff>
    </xdr:from>
    <xdr:to>
      <xdr:col>27</xdr:col>
      <xdr:colOff>541333</xdr:colOff>
      <xdr:row>694</xdr:row>
      <xdr:rowOff>5558</xdr:rowOff>
    </xdr:to>
    <xdr:sp macro="" textlink="">
      <xdr:nvSpPr>
        <xdr:cNvPr id="169" name="Forma en L 168">
          <a:extLst>
            <a:ext uri="{FF2B5EF4-FFF2-40B4-BE49-F238E27FC236}">
              <a16:creationId xmlns:a16="http://schemas.microsoft.com/office/drawing/2014/main" id="{1AFD5775-F8DB-4290-A298-AF7BF48344B9}"/>
            </a:ext>
          </a:extLst>
        </xdr:cNvPr>
        <xdr:cNvSpPr/>
      </xdr:nvSpPr>
      <xdr:spPr>
        <a:xfrm rot="18781898">
          <a:off x="24658236" y="811962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257171</xdr:colOff>
      <xdr:row>692</xdr:row>
      <xdr:rowOff>103191</xdr:rowOff>
    </xdr:from>
    <xdr:to>
      <xdr:col>28</xdr:col>
      <xdr:colOff>519109</xdr:colOff>
      <xdr:row>694</xdr:row>
      <xdr:rowOff>19847</xdr:rowOff>
    </xdr:to>
    <xdr:sp macro="" textlink="">
      <xdr:nvSpPr>
        <xdr:cNvPr id="170" name="Forma en L 169">
          <a:extLst>
            <a:ext uri="{FF2B5EF4-FFF2-40B4-BE49-F238E27FC236}">
              <a16:creationId xmlns:a16="http://schemas.microsoft.com/office/drawing/2014/main" id="{797812B7-8884-4D79-8641-6AC668D4AFC5}"/>
            </a:ext>
          </a:extLst>
        </xdr:cNvPr>
        <xdr:cNvSpPr/>
      </xdr:nvSpPr>
      <xdr:spPr>
        <a:xfrm rot="18781898">
          <a:off x="25398012" y="812105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203195</xdr:colOff>
      <xdr:row>699</xdr:row>
      <xdr:rowOff>3</xdr:rowOff>
    </xdr:from>
    <xdr:to>
      <xdr:col>27</xdr:col>
      <xdr:colOff>465133</xdr:colOff>
      <xdr:row>700</xdr:row>
      <xdr:rowOff>107159</xdr:rowOff>
    </xdr:to>
    <xdr:sp macro="" textlink="">
      <xdr:nvSpPr>
        <xdr:cNvPr id="171" name="Forma en L 170">
          <a:extLst>
            <a:ext uri="{FF2B5EF4-FFF2-40B4-BE49-F238E27FC236}">
              <a16:creationId xmlns:a16="http://schemas.microsoft.com/office/drawing/2014/main" id="{507E0113-52D0-44CF-84A3-EED9D5075F56}"/>
            </a:ext>
          </a:extLst>
        </xdr:cNvPr>
        <xdr:cNvSpPr/>
      </xdr:nvSpPr>
      <xdr:spPr>
        <a:xfrm rot="18781898">
          <a:off x="24582036" y="8244086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180971</xdr:colOff>
      <xdr:row>699</xdr:row>
      <xdr:rowOff>14292</xdr:rowOff>
    </xdr:from>
    <xdr:to>
      <xdr:col>28</xdr:col>
      <xdr:colOff>442909</xdr:colOff>
      <xdr:row>700</xdr:row>
      <xdr:rowOff>121448</xdr:rowOff>
    </xdr:to>
    <xdr:sp macro="" textlink="">
      <xdr:nvSpPr>
        <xdr:cNvPr id="172" name="Forma en L 171">
          <a:extLst>
            <a:ext uri="{FF2B5EF4-FFF2-40B4-BE49-F238E27FC236}">
              <a16:creationId xmlns:a16="http://schemas.microsoft.com/office/drawing/2014/main" id="{906CB63F-C7CC-4272-AAF4-2D66CA7FE7D7}"/>
            </a:ext>
          </a:extLst>
        </xdr:cNvPr>
        <xdr:cNvSpPr/>
      </xdr:nvSpPr>
      <xdr:spPr>
        <a:xfrm rot="18781898">
          <a:off x="25321812" y="8245515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188720</xdr:colOff>
      <xdr:row>705</xdr:row>
      <xdr:rowOff>626402</xdr:rowOff>
    </xdr:from>
    <xdr:to>
      <xdr:col>27</xdr:col>
      <xdr:colOff>454349</xdr:colOff>
      <xdr:row>707</xdr:row>
      <xdr:rowOff>147092</xdr:rowOff>
    </xdr:to>
    <xdr:sp macro="" textlink="">
      <xdr:nvSpPr>
        <xdr:cNvPr id="173" name="Forma en L 172">
          <a:extLst>
            <a:ext uri="{FF2B5EF4-FFF2-40B4-BE49-F238E27FC236}">
              <a16:creationId xmlns:a16="http://schemas.microsoft.com/office/drawing/2014/main" id="{5D5D049F-4A6B-426A-83DD-A2317C289294}"/>
            </a:ext>
          </a:extLst>
        </xdr:cNvPr>
        <xdr:cNvSpPr/>
      </xdr:nvSpPr>
      <xdr:spPr>
        <a:xfrm rot="18781898">
          <a:off x="23647409" y="101064151"/>
          <a:ext cx="354128" cy="265629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257171</xdr:colOff>
      <xdr:row>706</xdr:row>
      <xdr:rowOff>1593</xdr:rowOff>
    </xdr:from>
    <xdr:to>
      <xdr:col>28</xdr:col>
      <xdr:colOff>519109</xdr:colOff>
      <xdr:row>707</xdr:row>
      <xdr:rowOff>108749</xdr:rowOff>
    </xdr:to>
    <xdr:sp macro="" textlink="">
      <xdr:nvSpPr>
        <xdr:cNvPr id="174" name="Forma en L 173">
          <a:extLst>
            <a:ext uri="{FF2B5EF4-FFF2-40B4-BE49-F238E27FC236}">
              <a16:creationId xmlns:a16="http://schemas.microsoft.com/office/drawing/2014/main" id="{AE592CEB-190F-4C31-9903-54B930B4E5ED}"/>
            </a:ext>
          </a:extLst>
        </xdr:cNvPr>
        <xdr:cNvSpPr/>
      </xdr:nvSpPr>
      <xdr:spPr>
        <a:xfrm rot="18781898">
          <a:off x="25398012" y="835854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253995</xdr:colOff>
      <xdr:row>744</xdr:row>
      <xdr:rowOff>4</xdr:rowOff>
    </xdr:from>
    <xdr:to>
      <xdr:col>27</xdr:col>
      <xdr:colOff>515933</xdr:colOff>
      <xdr:row>745</xdr:row>
      <xdr:rowOff>107160</xdr:rowOff>
    </xdr:to>
    <xdr:sp macro="" textlink="">
      <xdr:nvSpPr>
        <xdr:cNvPr id="175" name="Forma en L 174">
          <a:extLst>
            <a:ext uri="{FF2B5EF4-FFF2-40B4-BE49-F238E27FC236}">
              <a16:creationId xmlns:a16="http://schemas.microsoft.com/office/drawing/2014/main" id="{FD92CCA6-7995-4141-B5F4-1822596C4F39}"/>
            </a:ext>
          </a:extLst>
        </xdr:cNvPr>
        <xdr:cNvSpPr/>
      </xdr:nvSpPr>
      <xdr:spPr>
        <a:xfrm rot="18781898">
          <a:off x="24632836" y="8491736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231771</xdr:colOff>
      <xdr:row>744</xdr:row>
      <xdr:rowOff>14293</xdr:rowOff>
    </xdr:from>
    <xdr:to>
      <xdr:col>28</xdr:col>
      <xdr:colOff>493709</xdr:colOff>
      <xdr:row>745</xdr:row>
      <xdr:rowOff>121449</xdr:rowOff>
    </xdr:to>
    <xdr:sp macro="" textlink="">
      <xdr:nvSpPr>
        <xdr:cNvPr id="176" name="Forma en L 175">
          <a:extLst>
            <a:ext uri="{FF2B5EF4-FFF2-40B4-BE49-F238E27FC236}">
              <a16:creationId xmlns:a16="http://schemas.microsoft.com/office/drawing/2014/main" id="{038CFBB7-F1F9-4076-96B6-389AF43B6C7A}"/>
            </a:ext>
          </a:extLst>
        </xdr:cNvPr>
        <xdr:cNvSpPr/>
      </xdr:nvSpPr>
      <xdr:spPr>
        <a:xfrm rot="18781898">
          <a:off x="25372612" y="849316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266695</xdr:colOff>
      <xdr:row>764</xdr:row>
      <xdr:rowOff>38104</xdr:rowOff>
    </xdr:from>
    <xdr:to>
      <xdr:col>27</xdr:col>
      <xdr:colOff>528633</xdr:colOff>
      <xdr:row>765</xdr:row>
      <xdr:rowOff>145260</xdr:rowOff>
    </xdr:to>
    <xdr:sp macro="" textlink="">
      <xdr:nvSpPr>
        <xdr:cNvPr id="177" name="Forma en L 176">
          <a:extLst>
            <a:ext uri="{FF2B5EF4-FFF2-40B4-BE49-F238E27FC236}">
              <a16:creationId xmlns:a16="http://schemas.microsoft.com/office/drawing/2014/main" id="{09E53910-8703-415E-AC16-6EAAC091C583}"/>
            </a:ext>
          </a:extLst>
        </xdr:cNvPr>
        <xdr:cNvSpPr/>
      </xdr:nvSpPr>
      <xdr:spPr>
        <a:xfrm rot="18781898">
          <a:off x="24645536" y="8628896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244471</xdr:colOff>
      <xdr:row>764</xdr:row>
      <xdr:rowOff>52393</xdr:rowOff>
    </xdr:from>
    <xdr:to>
      <xdr:col>28</xdr:col>
      <xdr:colOff>506409</xdr:colOff>
      <xdr:row>765</xdr:row>
      <xdr:rowOff>159549</xdr:rowOff>
    </xdr:to>
    <xdr:sp macro="" textlink="">
      <xdr:nvSpPr>
        <xdr:cNvPr id="178" name="Forma en L 177">
          <a:extLst>
            <a:ext uri="{FF2B5EF4-FFF2-40B4-BE49-F238E27FC236}">
              <a16:creationId xmlns:a16="http://schemas.microsoft.com/office/drawing/2014/main" id="{CCDF019B-C6B4-4278-AD5D-E1E61878060E}"/>
            </a:ext>
          </a:extLst>
        </xdr:cNvPr>
        <xdr:cNvSpPr/>
      </xdr:nvSpPr>
      <xdr:spPr>
        <a:xfrm rot="18781898">
          <a:off x="25385312" y="863032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215894</xdr:colOff>
      <xdr:row>752</xdr:row>
      <xdr:rowOff>152405</xdr:rowOff>
    </xdr:from>
    <xdr:to>
      <xdr:col>27</xdr:col>
      <xdr:colOff>477832</xdr:colOff>
      <xdr:row>754</xdr:row>
      <xdr:rowOff>69061</xdr:rowOff>
    </xdr:to>
    <xdr:sp macro="" textlink="">
      <xdr:nvSpPr>
        <xdr:cNvPr id="179" name="Forma en L 178">
          <a:extLst>
            <a:ext uri="{FF2B5EF4-FFF2-40B4-BE49-F238E27FC236}">
              <a16:creationId xmlns:a16="http://schemas.microsoft.com/office/drawing/2014/main" id="{938CAC48-797D-4CF9-979A-ED748C7EEC1D}"/>
            </a:ext>
          </a:extLst>
        </xdr:cNvPr>
        <xdr:cNvSpPr/>
      </xdr:nvSpPr>
      <xdr:spPr>
        <a:xfrm rot="18781898">
          <a:off x="24594735" y="8716526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193670</xdr:colOff>
      <xdr:row>752</xdr:row>
      <xdr:rowOff>166694</xdr:rowOff>
    </xdr:from>
    <xdr:to>
      <xdr:col>28</xdr:col>
      <xdr:colOff>455608</xdr:colOff>
      <xdr:row>754</xdr:row>
      <xdr:rowOff>83350</xdr:rowOff>
    </xdr:to>
    <xdr:sp macro="" textlink="">
      <xdr:nvSpPr>
        <xdr:cNvPr id="180" name="Forma en L 179">
          <a:extLst>
            <a:ext uri="{FF2B5EF4-FFF2-40B4-BE49-F238E27FC236}">
              <a16:creationId xmlns:a16="http://schemas.microsoft.com/office/drawing/2014/main" id="{64CB627C-5B36-4D47-9764-623578D50FFB}"/>
            </a:ext>
          </a:extLst>
        </xdr:cNvPr>
        <xdr:cNvSpPr/>
      </xdr:nvSpPr>
      <xdr:spPr>
        <a:xfrm rot="18781898">
          <a:off x="25334511" y="871795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203194</xdr:colOff>
      <xdr:row>758</xdr:row>
      <xdr:rowOff>114305</xdr:rowOff>
    </xdr:from>
    <xdr:to>
      <xdr:col>27</xdr:col>
      <xdr:colOff>465132</xdr:colOff>
      <xdr:row>760</xdr:row>
      <xdr:rowOff>30961</xdr:rowOff>
    </xdr:to>
    <xdr:sp macro="" textlink="">
      <xdr:nvSpPr>
        <xdr:cNvPr id="181" name="Forma en L 180">
          <a:extLst>
            <a:ext uri="{FF2B5EF4-FFF2-40B4-BE49-F238E27FC236}">
              <a16:creationId xmlns:a16="http://schemas.microsoft.com/office/drawing/2014/main" id="{9790D0A1-B226-4ADD-923F-81E64865CC20}"/>
            </a:ext>
          </a:extLst>
        </xdr:cNvPr>
        <xdr:cNvSpPr/>
      </xdr:nvSpPr>
      <xdr:spPr>
        <a:xfrm rot="18781898">
          <a:off x="24582035" y="8807966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180970</xdr:colOff>
      <xdr:row>758</xdr:row>
      <xdr:rowOff>128594</xdr:rowOff>
    </xdr:from>
    <xdr:to>
      <xdr:col>28</xdr:col>
      <xdr:colOff>442908</xdr:colOff>
      <xdr:row>760</xdr:row>
      <xdr:rowOff>45250</xdr:rowOff>
    </xdr:to>
    <xdr:sp macro="" textlink="">
      <xdr:nvSpPr>
        <xdr:cNvPr id="182" name="Forma en L 181">
          <a:extLst>
            <a:ext uri="{FF2B5EF4-FFF2-40B4-BE49-F238E27FC236}">
              <a16:creationId xmlns:a16="http://schemas.microsoft.com/office/drawing/2014/main" id="{3FF99932-CFA7-4A0D-8B36-87DD86693C47}"/>
            </a:ext>
          </a:extLst>
        </xdr:cNvPr>
        <xdr:cNvSpPr/>
      </xdr:nvSpPr>
      <xdr:spPr>
        <a:xfrm rot="18781898">
          <a:off x="25321811" y="880939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241294</xdr:colOff>
      <xdr:row>578</xdr:row>
      <xdr:rowOff>76205</xdr:rowOff>
    </xdr:from>
    <xdr:to>
      <xdr:col>27</xdr:col>
      <xdr:colOff>503232</xdr:colOff>
      <xdr:row>579</xdr:row>
      <xdr:rowOff>183361</xdr:rowOff>
    </xdr:to>
    <xdr:sp macro="" textlink="">
      <xdr:nvSpPr>
        <xdr:cNvPr id="183" name="Forma en L 182">
          <a:extLst>
            <a:ext uri="{FF2B5EF4-FFF2-40B4-BE49-F238E27FC236}">
              <a16:creationId xmlns:a16="http://schemas.microsoft.com/office/drawing/2014/main" id="{551B1784-C361-4759-AAC6-CE4156BC19FB}"/>
            </a:ext>
          </a:extLst>
        </xdr:cNvPr>
        <xdr:cNvSpPr/>
      </xdr:nvSpPr>
      <xdr:spPr>
        <a:xfrm rot="18781898">
          <a:off x="24620135" y="8918456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219070</xdr:colOff>
      <xdr:row>578</xdr:row>
      <xdr:rowOff>90494</xdr:rowOff>
    </xdr:from>
    <xdr:to>
      <xdr:col>28</xdr:col>
      <xdr:colOff>481008</xdr:colOff>
      <xdr:row>580</xdr:row>
      <xdr:rowOff>7150</xdr:rowOff>
    </xdr:to>
    <xdr:sp macro="" textlink="">
      <xdr:nvSpPr>
        <xdr:cNvPr id="184" name="Forma en L 183">
          <a:extLst>
            <a:ext uri="{FF2B5EF4-FFF2-40B4-BE49-F238E27FC236}">
              <a16:creationId xmlns:a16="http://schemas.microsoft.com/office/drawing/2014/main" id="{0F41C965-FC1D-4A37-B348-A91319D76CAA}"/>
            </a:ext>
          </a:extLst>
        </xdr:cNvPr>
        <xdr:cNvSpPr/>
      </xdr:nvSpPr>
      <xdr:spPr>
        <a:xfrm rot="18781898">
          <a:off x="25359911" y="891988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273844</xdr:colOff>
      <xdr:row>22</xdr:row>
      <xdr:rowOff>47625</xdr:rowOff>
    </xdr:from>
    <xdr:to>
      <xdr:col>29</xdr:col>
      <xdr:colOff>464344</xdr:colOff>
      <xdr:row>23</xdr:row>
      <xdr:rowOff>11906</xdr:rowOff>
    </xdr:to>
    <xdr:sp macro="" textlink="">
      <xdr:nvSpPr>
        <xdr:cNvPr id="187" name="Rectángulo 186">
          <a:extLst>
            <a:ext uri="{FF2B5EF4-FFF2-40B4-BE49-F238E27FC236}">
              <a16:creationId xmlns:a16="http://schemas.microsoft.com/office/drawing/2014/main" id="{C848588F-94CA-4BE2-88D3-1F90C2412914}"/>
            </a:ext>
            <a:ext uri="{147F2762-F138-4A5C-976F-8EAC2B608ADB}">
              <a16:predDERef xmlns:a16="http://schemas.microsoft.com/office/drawing/2014/main" pred="{464703BA-8CB6-4841-AB8E-E17EE0B134A5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70</xdr:row>
      <xdr:rowOff>47625</xdr:rowOff>
    </xdr:from>
    <xdr:to>
      <xdr:col>29</xdr:col>
      <xdr:colOff>464344</xdr:colOff>
      <xdr:row>71</xdr:row>
      <xdr:rowOff>11906</xdr:rowOff>
    </xdr:to>
    <xdr:sp macro="" textlink="">
      <xdr:nvSpPr>
        <xdr:cNvPr id="189" name="Rectángulo 188">
          <a:extLst>
            <a:ext uri="{FF2B5EF4-FFF2-40B4-BE49-F238E27FC236}">
              <a16:creationId xmlns:a16="http://schemas.microsoft.com/office/drawing/2014/main" id="{828F10C6-C581-4589-90D6-23B7F28B4803}"/>
            </a:ext>
            <a:ext uri="{147F2762-F138-4A5C-976F-8EAC2B608ADB}">
              <a16:predDERef xmlns:a16="http://schemas.microsoft.com/office/drawing/2014/main" pred="{C848588F-94CA-4BE2-88D3-1F90C2412914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179</xdr:row>
      <xdr:rowOff>47625</xdr:rowOff>
    </xdr:from>
    <xdr:to>
      <xdr:col>29</xdr:col>
      <xdr:colOff>464344</xdr:colOff>
      <xdr:row>180</xdr:row>
      <xdr:rowOff>11906</xdr:rowOff>
    </xdr:to>
    <xdr:sp macro="" textlink="">
      <xdr:nvSpPr>
        <xdr:cNvPr id="190" name="Rectángulo 189">
          <a:extLst>
            <a:ext uri="{FF2B5EF4-FFF2-40B4-BE49-F238E27FC236}">
              <a16:creationId xmlns:a16="http://schemas.microsoft.com/office/drawing/2014/main" id="{AF8A2400-3E8D-477D-905C-75988F96A07D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233</xdr:row>
      <xdr:rowOff>47625</xdr:rowOff>
    </xdr:from>
    <xdr:to>
      <xdr:col>29</xdr:col>
      <xdr:colOff>464344</xdr:colOff>
      <xdr:row>234</xdr:row>
      <xdr:rowOff>11906</xdr:rowOff>
    </xdr:to>
    <xdr:sp macro="" textlink="">
      <xdr:nvSpPr>
        <xdr:cNvPr id="191" name="Rectángulo 190">
          <a:extLst>
            <a:ext uri="{FF2B5EF4-FFF2-40B4-BE49-F238E27FC236}">
              <a16:creationId xmlns:a16="http://schemas.microsoft.com/office/drawing/2014/main" id="{81437E6B-4FB3-4228-868D-5DFBD27F866F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285</xdr:row>
      <xdr:rowOff>47625</xdr:rowOff>
    </xdr:from>
    <xdr:to>
      <xdr:col>29</xdr:col>
      <xdr:colOff>464344</xdr:colOff>
      <xdr:row>286</xdr:row>
      <xdr:rowOff>11906</xdr:rowOff>
    </xdr:to>
    <xdr:sp macro="" textlink="">
      <xdr:nvSpPr>
        <xdr:cNvPr id="193" name="Rectángulo 192">
          <a:extLst>
            <a:ext uri="{FF2B5EF4-FFF2-40B4-BE49-F238E27FC236}">
              <a16:creationId xmlns:a16="http://schemas.microsoft.com/office/drawing/2014/main" id="{51011A74-951C-4A54-8FC2-39FCA4ED62B4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333</xdr:row>
      <xdr:rowOff>47625</xdr:rowOff>
    </xdr:from>
    <xdr:to>
      <xdr:col>29</xdr:col>
      <xdr:colOff>464344</xdr:colOff>
      <xdr:row>334</xdr:row>
      <xdr:rowOff>11906</xdr:rowOff>
    </xdr:to>
    <xdr:sp macro="" textlink="">
      <xdr:nvSpPr>
        <xdr:cNvPr id="194" name="Rectángulo 193">
          <a:extLst>
            <a:ext uri="{FF2B5EF4-FFF2-40B4-BE49-F238E27FC236}">
              <a16:creationId xmlns:a16="http://schemas.microsoft.com/office/drawing/2014/main" id="{A4685CCA-67AA-4347-9055-BEED1AC1C9FD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538</xdr:row>
      <xdr:rowOff>47625</xdr:rowOff>
    </xdr:from>
    <xdr:to>
      <xdr:col>29</xdr:col>
      <xdr:colOff>464344</xdr:colOff>
      <xdr:row>539</xdr:row>
      <xdr:rowOff>11906</xdr:rowOff>
    </xdr:to>
    <xdr:sp macro="" textlink="">
      <xdr:nvSpPr>
        <xdr:cNvPr id="195" name="Rectángulo 194">
          <a:extLst>
            <a:ext uri="{FF2B5EF4-FFF2-40B4-BE49-F238E27FC236}">
              <a16:creationId xmlns:a16="http://schemas.microsoft.com/office/drawing/2014/main" id="{F32DFBA2-90B8-435F-9F00-DCDFB897D61B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481</xdr:row>
      <xdr:rowOff>47625</xdr:rowOff>
    </xdr:from>
    <xdr:to>
      <xdr:col>29</xdr:col>
      <xdr:colOff>464344</xdr:colOff>
      <xdr:row>482</xdr:row>
      <xdr:rowOff>11906</xdr:rowOff>
    </xdr:to>
    <xdr:sp macro="" textlink="">
      <xdr:nvSpPr>
        <xdr:cNvPr id="196" name="Rectángulo 195">
          <a:extLst>
            <a:ext uri="{FF2B5EF4-FFF2-40B4-BE49-F238E27FC236}">
              <a16:creationId xmlns:a16="http://schemas.microsoft.com/office/drawing/2014/main" id="{1154E94B-C2EE-4953-9723-F0E942BDAC62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490</xdr:row>
      <xdr:rowOff>47625</xdr:rowOff>
    </xdr:from>
    <xdr:to>
      <xdr:col>29</xdr:col>
      <xdr:colOff>464344</xdr:colOff>
      <xdr:row>491</xdr:row>
      <xdr:rowOff>11906</xdr:rowOff>
    </xdr:to>
    <xdr:sp macro="" textlink="">
      <xdr:nvSpPr>
        <xdr:cNvPr id="197" name="Rectángulo 196">
          <a:extLst>
            <a:ext uri="{FF2B5EF4-FFF2-40B4-BE49-F238E27FC236}">
              <a16:creationId xmlns:a16="http://schemas.microsoft.com/office/drawing/2014/main" id="{D3EFA897-DB99-4F95-8F48-464B5480CC97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552</xdr:row>
      <xdr:rowOff>47625</xdr:rowOff>
    </xdr:from>
    <xdr:to>
      <xdr:col>29</xdr:col>
      <xdr:colOff>464344</xdr:colOff>
      <xdr:row>553</xdr:row>
      <xdr:rowOff>11906</xdr:rowOff>
    </xdr:to>
    <xdr:sp macro="" textlink="">
      <xdr:nvSpPr>
        <xdr:cNvPr id="198" name="Rectángulo 197">
          <a:extLst>
            <a:ext uri="{FF2B5EF4-FFF2-40B4-BE49-F238E27FC236}">
              <a16:creationId xmlns:a16="http://schemas.microsoft.com/office/drawing/2014/main" id="{A3B231E0-1C5D-4A6E-996F-6FC7503FEE59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521</xdr:row>
      <xdr:rowOff>47625</xdr:rowOff>
    </xdr:from>
    <xdr:to>
      <xdr:col>29</xdr:col>
      <xdr:colOff>464344</xdr:colOff>
      <xdr:row>522</xdr:row>
      <xdr:rowOff>11906</xdr:rowOff>
    </xdr:to>
    <xdr:sp macro="" textlink="">
      <xdr:nvSpPr>
        <xdr:cNvPr id="199" name="Rectángulo 198">
          <a:extLst>
            <a:ext uri="{FF2B5EF4-FFF2-40B4-BE49-F238E27FC236}">
              <a16:creationId xmlns:a16="http://schemas.microsoft.com/office/drawing/2014/main" id="{E28C9712-48F2-44BB-BAF2-1ED2B856A7BF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562</xdr:row>
      <xdr:rowOff>47625</xdr:rowOff>
    </xdr:from>
    <xdr:to>
      <xdr:col>29</xdr:col>
      <xdr:colOff>464344</xdr:colOff>
      <xdr:row>563</xdr:row>
      <xdr:rowOff>11906</xdr:rowOff>
    </xdr:to>
    <xdr:sp macro="" textlink="">
      <xdr:nvSpPr>
        <xdr:cNvPr id="200" name="Rectángulo 199">
          <a:extLst>
            <a:ext uri="{FF2B5EF4-FFF2-40B4-BE49-F238E27FC236}">
              <a16:creationId xmlns:a16="http://schemas.microsoft.com/office/drawing/2014/main" id="{63D9D15B-BC29-420C-8934-A10DCEDFB896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571</xdr:row>
      <xdr:rowOff>47625</xdr:rowOff>
    </xdr:from>
    <xdr:to>
      <xdr:col>29</xdr:col>
      <xdr:colOff>464344</xdr:colOff>
      <xdr:row>572</xdr:row>
      <xdr:rowOff>11906</xdr:rowOff>
    </xdr:to>
    <xdr:sp macro="" textlink="">
      <xdr:nvSpPr>
        <xdr:cNvPr id="201" name="Rectángulo 200">
          <a:extLst>
            <a:ext uri="{FF2B5EF4-FFF2-40B4-BE49-F238E27FC236}">
              <a16:creationId xmlns:a16="http://schemas.microsoft.com/office/drawing/2014/main" id="{56D5ABA7-DF7E-44BF-A94C-C2BD55314C72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199</xdr:row>
      <xdr:rowOff>47625</xdr:rowOff>
    </xdr:from>
    <xdr:to>
      <xdr:col>29</xdr:col>
      <xdr:colOff>464344</xdr:colOff>
      <xdr:row>200</xdr:row>
      <xdr:rowOff>11906</xdr:rowOff>
    </xdr:to>
    <xdr:sp macro="" textlink="">
      <xdr:nvSpPr>
        <xdr:cNvPr id="203" name="Rectángulo 202">
          <a:extLst>
            <a:ext uri="{FF2B5EF4-FFF2-40B4-BE49-F238E27FC236}">
              <a16:creationId xmlns:a16="http://schemas.microsoft.com/office/drawing/2014/main" id="{3D19DD1C-2F0F-4252-9755-BE225EE37FB6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252</xdr:row>
      <xdr:rowOff>47625</xdr:rowOff>
    </xdr:from>
    <xdr:to>
      <xdr:col>29</xdr:col>
      <xdr:colOff>464344</xdr:colOff>
      <xdr:row>253</xdr:row>
      <xdr:rowOff>11906</xdr:rowOff>
    </xdr:to>
    <xdr:sp macro="" textlink="">
      <xdr:nvSpPr>
        <xdr:cNvPr id="204" name="Rectángulo 203">
          <a:extLst>
            <a:ext uri="{FF2B5EF4-FFF2-40B4-BE49-F238E27FC236}">
              <a16:creationId xmlns:a16="http://schemas.microsoft.com/office/drawing/2014/main" id="{1F2B6C7A-A1F4-4277-BC38-B9DF545491D1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297</xdr:row>
      <xdr:rowOff>47625</xdr:rowOff>
    </xdr:from>
    <xdr:to>
      <xdr:col>29</xdr:col>
      <xdr:colOff>464344</xdr:colOff>
      <xdr:row>298</xdr:row>
      <xdr:rowOff>11906</xdr:rowOff>
    </xdr:to>
    <xdr:sp macro="" textlink="">
      <xdr:nvSpPr>
        <xdr:cNvPr id="205" name="Rectángulo 204">
          <a:extLst>
            <a:ext uri="{FF2B5EF4-FFF2-40B4-BE49-F238E27FC236}">
              <a16:creationId xmlns:a16="http://schemas.microsoft.com/office/drawing/2014/main" id="{A7F0F594-74FE-485C-B777-2179746D39F8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585</xdr:row>
      <xdr:rowOff>47625</xdr:rowOff>
    </xdr:from>
    <xdr:to>
      <xdr:col>29</xdr:col>
      <xdr:colOff>464344</xdr:colOff>
      <xdr:row>586</xdr:row>
      <xdr:rowOff>11906</xdr:rowOff>
    </xdr:to>
    <xdr:sp macro="" textlink="">
      <xdr:nvSpPr>
        <xdr:cNvPr id="206" name="Rectángulo 205">
          <a:extLst>
            <a:ext uri="{FF2B5EF4-FFF2-40B4-BE49-F238E27FC236}">
              <a16:creationId xmlns:a16="http://schemas.microsoft.com/office/drawing/2014/main" id="{B1710F65-2785-4DDE-BE74-6E76143556B1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595</xdr:row>
      <xdr:rowOff>47625</xdr:rowOff>
    </xdr:from>
    <xdr:to>
      <xdr:col>29</xdr:col>
      <xdr:colOff>464344</xdr:colOff>
      <xdr:row>596</xdr:row>
      <xdr:rowOff>11906</xdr:rowOff>
    </xdr:to>
    <xdr:sp macro="" textlink="">
      <xdr:nvSpPr>
        <xdr:cNvPr id="207" name="Rectángulo 206">
          <a:extLst>
            <a:ext uri="{FF2B5EF4-FFF2-40B4-BE49-F238E27FC236}">
              <a16:creationId xmlns:a16="http://schemas.microsoft.com/office/drawing/2014/main" id="{C202977E-209A-4C24-8BEB-A507E675B5B4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604</xdr:row>
      <xdr:rowOff>47625</xdr:rowOff>
    </xdr:from>
    <xdr:to>
      <xdr:col>29</xdr:col>
      <xdr:colOff>464344</xdr:colOff>
      <xdr:row>605</xdr:row>
      <xdr:rowOff>11906</xdr:rowOff>
    </xdr:to>
    <xdr:sp macro="" textlink="">
      <xdr:nvSpPr>
        <xdr:cNvPr id="208" name="Rectángulo 207">
          <a:extLst>
            <a:ext uri="{FF2B5EF4-FFF2-40B4-BE49-F238E27FC236}">
              <a16:creationId xmlns:a16="http://schemas.microsoft.com/office/drawing/2014/main" id="{0B0F1279-11E6-4E80-9F5C-BAFC3BB0BA9E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612</xdr:row>
      <xdr:rowOff>47625</xdr:rowOff>
    </xdr:from>
    <xdr:to>
      <xdr:col>29</xdr:col>
      <xdr:colOff>464344</xdr:colOff>
      <xdr:row>613</xdr:row>
      <xdr:rowOff>11906</xdr:rowOff>
    </xdr:to>
    <xdr:sp macro="" textlink="">
      <xdr:nvSpPr>
        <xdr:cNvPr id="209" name="Rectángulo 208">
          <a:extLst>
            <a:ext uri="{FF2B5EF4-FFF2-40B4-BE49-F238E27FC236}">
              <a16:creationId xmlns:a16="http://schemas.microsoft.com/office/drawing/2014/main" id="{57C604C7-08F5-4FD0-AFFB-5B9C0FB55BB8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622</xdr:row>
      <xdr:rowOff>47625</xdr:rowOff>
    </xdr:from>
    <xdr:to>
      <xdr:col>29</xdr:col>
      <xdr:colOff>464344</xdr:colOff>
      <xdr:row>623</xdr:row>
      <xdr:rowOff>11906</xdr:rowOff>
    </xdr:to>
    <xdr:sp macro="" textlink="">
      <xdr:nvSpPr>
        <xdr:cNvPr id="210" name="Rectángulo 209">
          <a:extLst>
            <a:ext uri="{FF2B5EF4-FFF2-40B4-BE49-F238E27FC236}">
              <a16:creationId xmlns:a16="http://schemas.microsoft.com/office/drawing/2014/main" id="{E9679E1B-DF3A-46E2-95EF-6655A2F0CFC3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631</xdr:row>
      <xdr:rowOff>47625</xdr:rowOff>
    </xdr:from>
    <xdr:to>
      <xdr:col>29</xdr:col>
      <xdr:colOff>464344</xdr:colOff>
      <xdr:row>632</xdr:row>
      <xdr:rowOff>11906</xdr:rowOff>
    </xdr:to>
    <xdr:sp macro="" textlink="">
      <xdr:nvSpPr>
        <xdr:cNvPr id="211" name="Rectángulo 210">
          <a:extLst>
            <a:ext uri="{FF2B5EF4-FFF2-40B4-BE49-F238E27FC236}">
              <a16:creationId xmlns:a16="http://schemas.microsoft.com/office/drawing/2014/main" id="{0B47304A-188D-4991-B8E9-D9C02F6192BA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643</xdr:row>
      <xdr:rowOff>47625</xdr:rowOff>
    </xdr:from>
    <xdr:to>
      <xdr:col>29</xdr:col>
      <xdr:colOff>464344</xdr:colOff>
      <xdr:row>644</xdr:row>
      <xdr:rowOff>11906</xdr:rowOff>
    </xdr:to>
    <xdr:sp macro="" textlink="">
      <xdr:nvSpPr>
        <xdr:cNvPr id="212" name="Rectángulo 211">
          <a:extLst>
            <a:ext uri="{FF2B5EF4-FFF2-40B4-BE49-F238E27FC236}">
              <a16:creationId xmlns:a16="http://schemas.microsoft.com/office/drawing/2014/main" id="{B8286318-3521-41C2-9528-A6B1B641C7B5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673</xdr:row>
      <xdr:rowOff>13607</xdr:rowOff>
    </xdr:from>
    <xdr:to>
      <xdr:col>29</xdr:col>
      <xdr:colOff>503464</xdr:colOff>
      <xdr:row>674</xdr:row>
      <xdr:rowOff>0</xdr:rowOff>
    </xdr:to>
    <xdr:sp macro="" textlink="">
      <xdr:nvSpPr>
        <xdr:cNvPr id="213" name="Rectángulo 212">
          <a:extLst>
            <a:ext uri="{FF2B5EF4-FFF2-40B4-BE49-F238E27FC236}">
              <a16:creationId xmlns:a16="http://schemas.microsoft.com/office/drawing/2014/main" id="{9E115DD7-10D1-44BD-AAFC-05528E5FAAB7}"/>
            </a:ext>
          </a:extLst>
        </xdr:cNvPr>
        <xdr:cNvSpPr/>
      </xdr:nvSpPr>
      <xdr:spPr>
        <a:xfrm flipV="1">
          <a:off x="27107130" y="98134714"/>
          <a:ext cx="229620" cy="176893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662</xdr:row>
      <xdr:rowOff>47625</xdr:rowOff>
    </xdr:from>
    <xdr:to>
      <xdr:col>29</xdr:col>
      <xdr:colOff>464344</xdr:colOff>
      <xdr:row>663</xdr:row>
      <xdr:rowOff>11906</xdr:rowOff>
    </xdr:to>
    <xdr:sp macro="" textlink="">
      <xdr:nvSpPr>
        <xdr:cNvPr id="214" name="Rectángulo 213">
          <a:extLst>
            <a:ext uri="{FF2B5EF4-FFF2-40B4-BE49-F238E27FC236}">
              <a16:creationId xmlns:a16="http://schemas.microsoft.com/office/drawing/2014/main" id="{CF514F16-5E14-4267-BF79-BC41BD63F5A1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685</xdr:row>
      <xdr:rowOff>47625</xdr:rowOff>
    </xdr:from>
    <xdr:to>
      <xdr:col>29</xdr:col>
      <xdr:colOff>464344</xdr:colOff>
      <xdr:row>686</xdr:row>
      <xdr:rowOff>11906</xdr:rowOff>
    </xdr:to>
    <xdr:sp macro="" textlink="">
      <xdr:nvSpPr>
        <xdr:cNvPr id="215" name="Rectángulo 214">
          <a:extLst>
            <a:ext uri="{FF2B5EF4-FFF2-40B4-BE49-F238E27FC236}">
              <a16:creationId xmlns:a16="http://schemas.microsoft.com/office/drawing/2014/main" id="{E47D2235-7599-4A95-816F-969CBDC550A7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692</xdr:row>
      <xdr:rowOff>47625</xdr:rowOff>
    </xdr:from>
    <xdr:to>
      <xdr:col>29</xdr:col>
      <xdr:colOff>464344</xdr:colOff>
      <xdr:row>693</xdr:row>
      <xdr:rowOff>11906</xdr:rowOff>
    </xdr:to>
    <xdr:sp macro="" textlink="">
      <xdr:nvSpPr>
        <xdr:cNvPr id="216" name="Rectángulo 215">
          <a:extLst>
            <a:ext uri="{FF2B5EF4-FFF2-40B4-BE49-F238E27FC236}">
              <a16:creationId xmlns:a16="http://schemas.microsoft.com/office/drawing/2014/main" id="{1A4A0AF8-76DC-49B8-88E8-6DB64DE8C71D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699</xdr:row>
      <xdr:rowOff>47625</xdr:rowOff>
    </xdr:from>
    <xdr:to>
      <xdr:col>29</xdr:col>
      <xdr:colOff>464344</xdr:colOff>
      <xdr:row>700</xdr:row>
      <xdr:rowOff>11906</xdr:rowOff>
    </xdr:to>
    <xdr:sp macro="" textlink="">
      <xdr:nvSpPr>
        <xdr:cNvPr id="217" name="Rectángulo 216">
          <a:extLst>
            <a:ext uri="{FF2B5EF4-FFF2-40B4-BE49-F238E27FC236}">
              <a16:creationId xmlns:a16="http://schemas.microsoft.com/office/drawing/2014/main" id="{54409AF2-84C9-44EB-A23E-271BBA35E574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706</xdr:row>
      <xdr:rowOff>47625</xdr:rowOff>
    </xdr:from>
    <xdr:to>
      <xdr:col>29</xdr:col>
      <xdr:colOff>464344</xdr:colOff>
      <xdr:row>707</xdr:row>
      <xdr:rowOff>11906</xdr:rowOff>
    </xdr:to>
    <xdr:sp macro="" textlink="">
      <xdr:nvSpPr>
        <xdr:cNvPr id="218" name="Rectángulo 217">
          <a:extLst>
            <a:ext uri="{FF2B5EF4-FFF2-40B4-BE49-F238E27FC236}">
              <a16:creationId xmlns:a16="http://schemas.microsoft.com/office/drawing/2014/main" id="{DB8406CA-B56C-4ECA-8248-CDF062186280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744</xdr:row>
      <xdr:rowOff>47625</xdr:rowOff>
    </xdr:from>
    <xdr:to>
      <xdr:col>29</xdr:col>
      <xdr:colOff>464344</xdr:colOff>
      <xdr:row>745</xdr:row>
      <xdr:rowOff>11906</xdr:rowOff>
    </xdr:to>
    <xdr:sp macro="" textlink="">
      <xdr:nvSpPr>
        <xdr:cNvPr id="219" name="Rectángulo 218">
          <a:extLst>
            <a:ext uri="{FF2B5EF4-FFF2-40B4-BE49-F238E27FC236}">
              <a16:creationId xmlns:a16="http://schemas.microsoft.com/office/drawing/2014/main" id="{FE92911C-3C1E-49CF-93E9-ED6DC47A68C7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764</xdr:row>
      <xdr:rowOff>47625</xdr:rowOff>
    </xdr:from>
    <xdr:to>
      <xdr:col>29</xdr:col>
      <xdr:colOff>464344</xdr:colOff>
      <xdr:row>765</xdr:row>
      <xdr:rowOff>11906</xdr:rowOff>
    </xdr:to>
    <xdr:sp macro="" textlink="">
      <xdr:nvSpPr>
        <xdr:cNvPr id="220" name="Rectángulo 219">
          <a:extLst>
            <a:ext uri="{FF2B5EF4-FFF2-40B4-BE49-F238E27FC236}">
              <a16:creationId xmlns:a16="http://schemas.microsoft.com/office/drawing/2014/main" id="{17C24B3A-314A-48D9-9496-EFF01C103A79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753</xdr:row>
      <xdr:rowOff>47625</xdr:rowOff>
    </xdr:from>
    <xdr:to>
      <xdr:col>29</xdr:col>
      <xdr:colOff>464344</xdr:colOff>
      <xdr:row>754</xdr:row>
      <xdr:rowOff>11906</xdr:rowOff>
    </xdr:to>
    <xdr:sp macro="" textlink="">
      <xdr:nvSpPr>
        <xdr:cNvPr id="221" name="Rectángulo 220">
          <a:extLst>
            <a:ext uri="{FF2B5EF4-FFF2-40B4-BE49-F238E27FC236}">
              <a16:creationId xmlns:a16="http://schemas.microsoft.com/office/drawing/2014/main" id="{2FC7CCD9-4D48-48D1-9632-FD78CB2CCB81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758</xdr:row>
      <xdr:rowOff>47625</xdr:rowOff>
    </xdr:from>
    <xdr:to>
      <xdr:col>29</xdr:col>
      <xdr:colOff>464344</xdr:colOff>
      <xdr:row>759</xdr:row>
      <xdr:rowOff>11906</xdr:rowOff>
    </xdr:to>
    <xdr:sp macro="" textlink="">
      <xdr:nvSpPr>
        <xdr:cNvPr id="222" name="Rectángulo 221">
          <a:extLst>
            <a:ext uri="{FF2B5EF4-FFF2-40B4-BE49-F238E27FC236}">
              <a16:creationId xmlns:a16="http://schemas.microsoft.com/office/drawing/2014/main" id="{BBB6F4ED-14FC-429B-B146-A74225757CA4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578</xdr:row>
      <xdr:rowOff>47625</xdr:rowOff>
    </xdr:from>
    <xdr:to>
      <xdr:col>29</xdr:col>
      <xdr:colOff>464344</xdr:colOff>
      <xdr:row>579</xdr:row>
      <xdr:rowOff>11906</xdr:rowOff>
    </xdr:to>
    <xdr:sp macro="" textlink="">
      <xdr:nvSpPr>
        <xdr:cNvPr id="223" name="Rectángulo 222">
          <a:extLst>
            <a:ext uri="{FF2B5EF4-FFF2-40B4-BE49-F238E27FC236}">
              <a16:creationId xmlns:a16="http://schemas.microsoft.com/office/drawing/2014/main" id="{5A7E8447-5A5C-4566-8BCF-F12B130DDEAB}"/>
            </a:ext>
          </a:extLst>
        </xdr:cNvPr>
        <xdr:cNvSpPr/>
      </xdr:nvSpPr>
      <xdr:spPr>
        <a:xfrm>
          <a:off x="21819394" y="42767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233023</xdr:colOff>
      <xdr:row>410</xdr:row>
      <xdr:rowOff>147979</xdr:rowOff>
    </xdr:from>
    <xdr:to>
      <xdr:col>29</xdr:col>
      <xdr:colOff>423523</xdr:colOff>
      <xdr:row>411</xdr:row>
      <xdr:rowOff>112260</xdr:rowOff>
    </xdr:to>
    <xdr:sp macro="" textlink="">
      <xdr:nvSpPr>
        <xdr:cNvPr id="225" name="Rectángulo 224">
          <a:extLst>
            <a:ext uri="{FF2B5EF4-FFF2-40B4-BE49-F238E27FC236}">
              <a16:creationId xmlns:a16="http://schemas.microsoft.com/office/drawing/2014/main" id="{15F46D44-5A59-4701-904E-2A09E6D9769C}"/>
            </a:ext>
          </a:extLst>
        </xdr:cNvPr>
        <xdr:cNvSpPr/>
      </xdr:nvSpPr>
      <xdr:spPr>
        <a:xfrm>
          <a:off x="27066309" y="59407086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451</xdr:row>
      <xdr:rowOff>11907</xdr:rowOff>
    </xdr:from>
    <xdr:to>
      <xdr:col>29</xdr:col>
      <xdr:colOff>464344</xdr:colOff>
      <xdr:row>451</xdr:row>
      <xdr:rowOff>166688</xdr:rowOff>
    </xdr:to>
    <xdr:sp macro="" textlink="">
      <xdr:nvSpPr>
        <xdr:cNvPr id="230" name="Rectángulo 229">
          <a:extLst>
            <a:ext uri="{FF2B5EF4-FFF2-40B4-BE49-F238E27FC236}">
              <a16:creationId xmlns:a16="http://schemas.microsoft.com/office/drawing/2014/main" id="{40BE6514-1913-4788-BE81-8744089C7F70}"/>
            </a:ext>
          </a:extLst>
        </xdr:cNvPr>
        <xdr:cNvSpPr/>
      </xdr:nvSpPr>
      <xdr:spPr>
        <a:xfrm>
          <a:off x="21819394" y="13270707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13</xdr:col>
      <xdr:colOff>177800</xdr:colOff>
      <xdr:row>519</xdr:row>
      <xdr:rowOff>177800</xdr:rowOff>
    </xdr:from>
    <xdr:to>
      <xdr:col>13</xdr:col>
      <xdr:colOff>1392816</xdr:colOff>
      <xdr:row>523</xdr:row>
      <xdr:rowOff>149792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id="{1A72899F-7F26-4BE7-AECD-AAACED6DB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0" y="39166800"/>
          <a:ext cx="1224541" cy="733992"/>
        </a:xfrm>
        <a:prstGeom prst="rect">
          <a:avLst/>
        </a:prstGeom>
      </xdr:spPr>
    </xdr:pic>
    <xdr:clientData/>
  </xdr:twoCellAnchor>
  <xdr:twoCellAnchor editAs="oneCell">
    <xdr:from>
      <xdr:col>13</xdr:col>
      <xdr:colOff>366486</xdr:colOff>
      <xdr:row>619</xdr:row>
      <xdr:rowOff>339272</xdr:rowOff>
    </xdr:from>
    <xdr:to>
      <xdr:col>13</xdr:col>
      <xdr:colOff>1206591</xdr:colOff>
      <xdr:row>624</xdr:row>
      <xdr:rowOff>168119</xdr:rowOff>
    </xdr:to>
    <xdr:pic>
      <xdr:nvPicPr>
        <xdr:cNvPr id="235" name="91 Imagen" descr="55 Enlace H tuerca móvil.png">
          <a:extLst>
            <a:ext uri="{FF2B5EF4-FFF2-40B4-BE49-F238E27FC236}">
              <a16:creationId xmlns:a16="http://schemas.microsoft.com/office/drawing/2014/main" id="{F4E74689-0403-401F-A5AF-FF9A9FEA7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8314307" y="90894808"/>
          <a:ext cx="842010" cy="1247801"/>
        </a:xfrm>
        <a:prstGeom prst="rect">
          <a:avLst/>
        </a:prstGeom>
      </xdr:spPr>
    </xdr:pic>
    <xdr:clientData/>
  </xdr:twoCellAnchor>
  <xdr:twoCellAnchor editAs="oneCell">
    <xdr:from>
      <xdr:col>13</xdr:col>
      <xdr:colOff>330200</xdr:colOff>
      <xdr:row>691</xdr:row>
      <xdr:rowOff>368300</xdr:rowOff>
    </xdr:from>
    <xdr:to>
      <xdr:col>13</xdr:col>
      <xdr:colOff>1351280</xdr:colOff>
      <xdr:row>694</xdr:row>
      <xdr:rowOff>149453</xdr:rowOff>
    </xdr:to>
    <xdr:pic>
      <xdr:nvPicPr>
        <xdr:cNvPr id="236" name="87 Imagen" descr="56 Codo tuerca móvil H.png">
          <a:extLst>
            <a:ext uri="{FF2B5EF4-FFF2-40B4-BE49-F238E27FC236}">
              <a16:creationId xmlns:a16="http://schemas.microsoft.com/office/drawing/2014/main" id="{BE56863B-5E8F-463F-9594-EC5B1C147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6268700" y="97428050"/>
          <a:ext cx="1021080" cy="802824"/>
        </a:xfrm>
        <a:prstGeom prst="rect">
          <a:avLst/>
        </a:prstGeom>
      </xdr:spPr>
    </xdr:pic>
    <xdr:clientData/>
  </xdr:twoCellAnchor>
  <xdr:twoCellAnchor editAs="oneCell">
    <xdr:from>
      <xdr:col>13</xdr:col>
      <xdr:colOff>79881</xdr:colOff>
      <xdr:row>706</xdr:row>
      <xdr:rowOff>8619</xdr:rowOff>
    </xdr:from>
    <xdr:to>
      <xdr:col>13</xdr:col>
      <xdr:colOff>1409042</xdr:colOff>
      <xdr:row>708</xdr:row>
      <xdr:rowOff>68873</xdr:rowOff>
    </xdr:to>
    <xdr:pic>
      <xdr:nvPicPr>
        <xdr:cNvPr id="237" name="95 Imagen" descr="57 Colector roscado.png">
          <a:extLst>
            <a:ext uri="{FF2B5EF4-FFF2-40B4-BE49-F238E27FC236}">
              <a16:creationId xmlns:a16="http://schemas.microsoft.com/office/drawing/2014/main" id="{A5568448-189E-4DC0-AA61-3D720931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 rot="16200000">
          <a:off x="18470703" y="105905439"/>
          <a:ext cx="443159" cy="1329161"/>
        </a:xfrm>
        <a:prstGeom prst="rect">
          <a:avLst/>
        </a:prstGeom>
      </xdr:spPr>
    </xdr:pic>
    <xdr:clientData/>
  </xdr:twoCellAnchor>
  <xdr:twoCellAnchor editAs="oneCell">
    <xdr:from>
      <xdr:col>13</xdr:col>
      <xdr:colOff>211364</xdr:colOff>
      <xdr:row>547</xdr:row>
      <xdr:rowOff>0</xdr:rowOff>
    </xdr:from>
    <xdr:to>
      <xdr:col>13</xdr:col>
      <xdr:colOff>1200059</xdr:colOff>
      <xdr:row>549</xdr:row>
      <xdr:rowOff>27128</xdr:rowOff>
    </xdr:to>
    <xdr:pic>
      <xdr:nvPicPr>
        <xdr:cNvPr id="238" name="92 Imagen" descr="53 Injerto bateria contadores.png">
          <a:extLst>
            <a:ext uri="{FF2B5EF4-FFF2-40B4-BE49-F238E27FC236}">
              <a16:creationId xmlns:a16="http://schemas.microsoft.com/office/drawing/2014/main" id="{3C43525C-A7B8-4546-8E82-B5728104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8134239" y="118679957"/>
          <a:ext cx="988695" cy="868503"/>
        </a:xfrm>
        <a:prstGeom prst="rect">
          <a:avLst/>
        </a:prstGeom>
      </xdr:spPr>
    </xdr:pic>
    <xdr:clientData/>
  </xdr:twoCellAnchor>
  <xdr:twoCellAnchor editAs="oneCell">
    <xdr:from>
      <xdr:col>13</xdr:col>
      <xdr:colOff>331880</xdr:colOff>
      <xdr:row>551</xdr:row>
      <xdr:rowOff>132079</xdr:rowOff>
    </xdr:from>
    <xdr:to>
      <xdr:col>13</xdr:col>
      <xdr:colOff>1192953</xdr:colOff>
      <xdr:row>554</xdr:row>
      <xdr:rowOff>35606</xdr:rowOff>
    </xdr:to>
    <xdr:pic>
      <xdr:nvPicPr>
        <xdr:cNvPr id="239" name="93 Imagen" descr="52 Derivación curva.png">
          <a:extLst>
            <a:ext uri="{FF2B5EF4-FFF2-40B4-BE49-F238E27FC236}">
              <a16:creationId xmlns:a16="http://schemas.microsoft.com/office/drawing/2014/main" id="{B3A46F9C-20DB-49BF-8D92-F0B2F3E70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8279701" y="48872865"/>
          <a:ext cx="859168" cy="937669"/>
        </a:xfrm>
        <a:prstGeom prst="rect">
          <a:avLst/>
        </a:prstGeom>
      </xdr:spPr>
    </xdr:pic>
    <xdr:clientData/>
  </xdr:twoCellAnchor>
  <xdr:twoCellAnchor editAs="oneCell">
    <xdr:from>
      <xdr:col>13</xdr:col>
      <xdr:colOff>328204</xdr:colOff>
      <xdr:row>488</xdr:row>
      <xdr:rowOff>370114</xdr:rowOff>
    </xdr:from>
    <xdr:to>
      <xdr:col>13</xdr:col>
      <xdr:colOff>1257844</xdr:colOff>
      <xdr:row>491</xdr:row>
      <xdr:rowOff>98652</xdr:rowOff>
    </xdr:to>
    <xdr:pic>
      <xdr:nvPicPr>
        <xdr:cNvPr id="240" name="94 Imagen" descr="54 Portabridas macho.png">
          <a:extLst>
            <a:ext uri="{FF2B5EF4-FFF2-40B4-BE49-F238E27FC236}">
              <a16:creationId xmlns:a16="http://schemas.microsoft.com/office/drawing/2014/main" id="{6BAC9068-C60B-4D6A-9D6B-E716BB2E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7494975" y="41735828"/>
          <a:ext cx="929640" cy="752302"/>
        </a:xfrm>
        <a:prstGeom prst="rect">
          <a:avLst/>
        </a:prstGeom>
      </xdr:spPr>
    </xdr:pic>
    <xdr:clientData/>
  </xdr:twoCellAnchor>
  <xdr:twoCellAnchor editAs="oneCell">
    <xdr:from>
      <xdr:col>13</xdr:col>
      <xdr:colOff>61687</xdr:colOff>
      <xdr:row>566</xdr:row>
      <xdr:rowOff>295275</xdr:rowOff>
    </xdr:from>
    <xdr:to>
      <xdr:col>13</xdr:col>
      <xdr:colOff>1498099</xdr:colOff>
      <xdr:row>567</xdr:row>
      <xdr:rowOff>82855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0724BA-22D4-4DCC-BE5C-A0C5712C6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7984562" y="124564775"/>
          <a:ext cx="1436412" cy="438455"/>
        </a:xfrm>
        <a:prstGeom prst="rect">
          <a:avLst/>
        </a:prstGeom>
      </xdr:spPr>
    </xdr:pic>
    <xdr:clientData/>
  </xdr:twoCellAnchor>
  <xdr:twoCellAnchor>
    <xdr:from>
      <xdr:col>27</xdr:col>
      <xdr:colOff>304800</xdr:colOff>
      <xdr:row>566</xdr:row>
      <xdr:rowOff>544286</xdr:rowOff>
    </xdr:from>
    <xdr:to>
      <xdr:col>27</xdr:col>
      <xdr:colOff>566738</xdr:colOff>
      <xdr:row>567</xdr:row>
      <xdr:rowOff>183356</xdr:rowOff>
    </xdr:to>
    <xdr:sp macro="" textlink="">
      <xdr:nvSpPr>
        <xdr:cNvPr id="245" name="Forma en L 244">
          <a:extLst>
            <a:ext uri="{FF2B5EF4-FFF2-40B4-BE49-F238E27FC236}">
              <a16:creationId xmlns:a16="http://schemas.microsoft.com/office/drawing/2014/main" id="{A35998C9-D4F6-4EF0-8FCB-C4381A345049}"/>
            </a:ext>
          </a:extLst>
        </xdr:cNvPr>
        <xdr:cNvSpPr/>
      </xdr:nvSpPr>
      <xdr:spPr>
        <a:xfrm rot="18781898">
          <a:off x="25054662" y="49262110"/>
          <a:ext cx="292213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282576</xdr:colOff>
      <xdr:row>566</xdr:row>
      <xdr:rowOff>558575</xdr:rowOff>
    </xdr:from>
    <xdr:to>
      <xdr:col>28</xdr:col>
      <xdr:colOff>544514</xdr:colOff>
      <xdr:row>568</xdr:row>
      <xdr:rowOff>12588</xdr:rowOff>
    </xdr:to>
    <xdr:sp macro="" textlink="">
      <xdr:nvSpPr>
        <xdr:cNvPr id="246" name="Forma en L 245">
          <a:extLst>
            <a:ext uri="{FF2B5EF4-FFF2-40B4-BE49-F238E27FC236}">
              <a16:creationId xmlns:a16="http://schemas.microsoft.com/office/drawing/2014/main" id="{A3972A42-4C94-45CC-85DF-6D1CB97E5199}"/>
            </a:ext>
          </a:extLst>
        </xdr:cNvPr>
        <xdr:cNvSpPr/>
      </xdr:nvSpPr>
      <xdr:spPr>
        <a:xfrm rot="18781898">
          <a:off x="25816209" y="49276399"/>
          <a:ext cx="292213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359116</xdr:colOff>
      <xdr:row>567</xdr:row>
      <xdr:rowOff>9523</xdr:rowOff>
    </xdr:from>
    <xdr:to>
      <xdr:col>29</xdr:col>
      <xdr:colOff>549616</xdr:colOff>
      <xdr:row>567</xdr:row>
      <xdr:rowOff>158861</xdr:rowOff>
    </xdr:to>
    <xdr:sp macro="" textlink="">
      <xdr:nvSpPr>
        <xdr:cNvPr id="247" name="Rectángulo 246">
          <a:extLst>
            <a:ext uri="{FF2B5EF4-FFF2-40B4-BE49-F238E27FC236}">
              <a16:creationId xmlns:a16="http://schemas.microsoft.com/office/drawing/2014/main" id="{95BA004B-F010-4875-9707-02FEDD1C2775}"/>
            </a:ext>
          </a:extLst>
        </xdr:cNvPr>
        <xdr:cNvSpPr/>
      </xdr:nvSpPr>
      <xdr:spPr>
        <a:xfrm>
          <a:off x="26691659" y="49365352"/>
          <a:ext cx="190500" cy="149338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13</xdr:col>
      <xdr:colOff>81642</xdr:colOff>
      <xdr:row>571</xdr:row>
      <xdr:rowOff>113394</xdr:rowOff>
    </xdr:from>
    <xdr:to>
      <xdr:col>14</xdr:col>
      <xdr:colOff>1756</xdr:colOff>
      <xdr:row>573</xdr:row>
      <xdr:rowOff>164866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D966B4-39B9-41FE-9631-05E198C5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8004517" y="126256144"/>
          <a:ext cx="1428239" cy="432472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161926</xdr:colOff>
      <xdr:row>551</xdr:row>
      <xdr:rowOff>208900</xdr:rowOff>
    </xdr:from>
    <xdr:to>
      <xdr:col>7</xdr:col>
      <xdr:colOff>1085638</xdr:colOff>
      <xdr:row>553</xdr:row>
      <xdr:rowOff>172298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A8AD4B2-001B-4E54-BA96-E13365D33AA0}"/>
            </a:ext>
            <a:ext uri="{147F2762-F138-4A5C-976F-8EAC2B608ADB}">
              <a16:predDERef xmlns:a16="http://schemas.microsoft.com/office/drawing/2014/main" pred="{11D966B4-39B9-41FE-9631-05E198C5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6" y="45957475"/>
          <a:ext cx="931332" cy="790167"/>
        </a:xfrm>
        <a:prstGeom prst="rect">
          <a:avLst/>
        </a:prstGeom>
      </xdr:spPr>
    </xdr:pic>
    <xdr:clientData/>
  </xdr:twoCellAnchor>
  <xdr:twoCellAnchor editAs="oneCell">
    <xdr:from>
      <xdr:col>7</xdr:col>
      <xdr:colOff>105570</xdr:colOff>
      <xdr:row>488</xdr:row>
      <xdr:rowOff>296334</xdr:rowOff>
    </xdr:from>
    <xdr:to>
      <xdr:col>8</xdr:col>
      <xdr:colOff>165643</xdr:colOff>
      <xdr:row>491</xdr:row>
      <xdr:rowOff>135026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F1C42586-2F8B-410A-B9BC-F0B9E6AEC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4914" y="37277147"/>
          <a:ext cx="1296418" cy="858818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238124</xdr:colOff>
      <xdr:row>547</xdr:row>
      <xdr:rowOff>0</xdr:rowOff>
    </xdr:from>
    <xdr:to>
      <xdr:col>7</xdr:col>
      <xdr:colOff>1051559</xdr:colOff>
      <xdr:row>550</xdr:row>
      <xdr:rowOff>153935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5FCE4B3C-615B-4592-953A-E97D154AC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6" t="8577" r="31537"/>
        <a:stretch/>
      </xdr:blipFill>
      <xdr:spPr>
        <a:xfrm>
          <a:off x="9644062" y="40659844"/>
          <a:ext cx="809625" cy="1179779"/>
        </a:xfrm>
        <a:prstGeom prst="rect">
          <a:avLst/>
        </a:prstGeom>
      </xdr:spPr>
    </xdr:pic>
    <xdr:clientData/>
  </xdr:twoCellAnchor>
  <xdr:twoCellAnchor>
    <xdr:from>
      <xdr:col>29</xdr:col>
      <xdr:colOff>273844</xdr:colOff>
      <xdr:row>716</xdr:row>
      <xdr:rowOff>11907</xdr:rowOff>
    </xdr:from>
    <xdr:to>
      <xdr:col>29</xdr:col>
      <xdr:colOff>464344</xdr:colOff>
      <xdr:row>716</xdr:row>
      <xdr:rowOff>166688</xdr:rowOff>
    </xdr:to>
    <xdr:sp macro="" textlink="">
      <xdr:nvSpPr>
        <xdr:cNvPr id="269" name="Rectángulo 268">
          <a:extLst>
            <a:ext uri="{FF2B5EF4-FFF2-40B4-BE49-F238E27FC236}">
              <a16:creationId xmlns:a16="http://schemas.microsoft.com/office/drawing/2014/main" id="{2E9D31E1-BB9B-4D69-8431-75FD11EDDE07}"/>
            </a:ext>
          </a:extLst>
        </xdr:cNvPr>
        <xdr:cNvSpPr/>
      </xdr:nvSpPr>
      <xdr:spPr>
        <a:xfrm>
          <a:off x="26229469" y="101919882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287109</xdr:colOff>
      <xdr:row>715</xdr:row>
      <xdr:rowOff>134712</xdr:rowOff>
    </xdr:from>
    <xdr:to>
      <xdr:col>27</xdr:col>
      <xdr:colOff>549047</xdr:colOff>
      <xdr:row>717</xdr:row>
      <xdr:rowOff>51368</xdr:rowOff>
    </xdr:to>
    <xdr:sp macro="" textlink="">
      <xdr:nvSpPr>
        <xdr:cNvPr id="271" name="Forma en L 270">
          <a:extLst>
            <a:ext uri="{FF2B5EF4-FFF2-40B4-BE49-F238E27FC236}">
              <a16:creationId xmlns:a16="http://schemas.microsoft.com/office/drawing/2014/main" id="{1A06B778-FB68-4E8E-9015-88F5ECE4EE80}"/>
            </a:ext>
          </a:extLst>
        </xdr:cNvPr>
        <xdr:cNvSpPr/>
      </xdr:nvSpPr>
      <xdr:spPr>
        <a:xfrm rot="18781898">
          <a:off x="25578536" y="10877839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296635</xdr:colOff>
      <xdr:row>715</xdr:row>
      <xdr:rowOff>149001</xdr:rowOff>
    </xdr:from>
    <xdr:to>
      <xdr:col>28</xdr:col>
      <xdr:colOff>558573</xdr:colOff>
      <xdr:row>717</xdr:row>
      <xdr:rowOff>65657</xdr:rowOff>
    </xdr:to>
    <xdr:sp macro="" textlink="">
      <xdr:nvSpPr>
        <xdr:cNvPr id="272" name="Forma en L 271">
          <a:extLst>
            <a:ext uri="{FF2B5EF4-FFF2-40B4-BE49-F238E27FC236}">
              <a16:creationId xmlns:a16="http://schemas.microsoft.com/office/drawing/2014/main" id="{460F0BD4-F7B4-4F04-BAC7-4FC1A181E1C3}"/>
            </a:ext>
          </a:extLst>
        </xdr:cNvPr>
        <xdr:cNvSpPr/>
      </xdr:nvSpPr>
      <xdr:spPr>
        <a:xfrm rot="18781898">
          <a:off x="26350062" y="10879268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131537</xdr:colOff>
      <xdr:row>717</xdr:row>
      <xdr:rowOff>81462</xdr:rowOff>
    </xdr:from>
    <xdr:to>
      <xdr:col>13</xdr:col>
      <xdr:colOff>1183482</xdr:colOff>
      <xdr:row>723</xdr:row>
      <xdr:rowOff>94312</xdr:rowOff>
    </xdr:to>
    <xdr:pic>
      <xdr:nvPicPr>
        <xdr:cNvPr id="273" name="525 Imagen" descr="30 Injerto RH.png">
          <a:extLst>
            <a:ext uri="{FF2B5EF4-FFF2-40B4-BE49-F238E27FC236}">
              <a16:creationId xmlns:a16="http://schemas.microsoft.com/office/drawing/2014/main" id="{30E1C514-09B3-4CC4-9808-7D7FDFE0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219387" y="102179937"/>
          <a:ext cx="1049564" cy="116728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715</xdr:row>
      <xdr:rowOff>114712</xdr:rowOff>
    </xdr:from>
    <xdr:to>
      <xdr:col>7</xdr:col>
      <xdr:colOff>1012031</xdr:colOff>
      <xdr:row>719</xdr:row>
      <xdr:rowOff>93795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F22AFB7-891E-481C-879A-30B48BEA7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22" t="1882" r="8949"/>
        <a:stretch/>
      </xdr:blipFill>
      <xdr:spPr>
        <a:xfrm>
          <a:off x="9644063" y="105746962"/>
          <a:ext cx="726281" cy="732511"/>
        </a:xfrm>
        <a:prstGeom prst="rect">
          <a:avLst/>
        </a:prstGeom>
      </xdr:spPr>
    </xdr:pic>
    <xdr:clientData/>
  </xdr:twoCellAnchor>
  <xdr:twoCellAnchor editAs="oneCell">
    <xdr:from>
      <xdr:col>13</xdr:col>
      <xdr:colOff>314325</xdr:colOff>
      <xdr:row>576</xdr:row>
      <xdr:rowOff>476250</xdr:rowOff>
    </xdr:from>
    <xdr:to>
      <xdr:col>13</xdr:col>
      <xdr:colOff>1310640</xdr:colOff>
      <xdr:row>579</xdr:row>
      <xdr:rowOff>171450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240AB40B-D9A1-49E5-9B6D-B5344BF79ABF}"/>
            </a:ext>
            <a:ext uri="{147F2762-F138-4A5C-976F-8EAC2B608ADB}">
              <a16:predDERef xmlns:a16="http://schemas.microsoft.com/office/drawing/2014/main" pred="{4F22AFB7-891E-481C-879A-30B48BEA7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5992475" y="115738275"/>
          <a:ext cx="99060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86412</xdr:colOff>
      <xdr:row>55</xdr:row>
      <xdr:rowOff>154798</xdr:rowOff>
    </xdr:from>
    <xdr:to>
      <xdr:col>13</xdr:col>
      <xdr:colOff>1276641</xdr:colOff>
      <xdr:row>62</xdr:row>
      <xdr:rowOff>174133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9A1DB8D4-F251-40B4-A2DA-799B77965CA6}"/>
            </a:ext>
            <a:ext uri="{147F2762-F138-4A5C-976F-8EAC2B608ADB}">
              <a16:predDERef xmlns:a16="http://schemas.microsoft.com/office/drawing/2014/main" pred="{7AD0CDAE-195F-44B0-86F1-AB6AA93F0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4568" y="8560611"/>
          <a:ext cx="1194039" cy="1737645"/>
        </a:xfrm>
        <a:prstGeom prst="rect">
          <a:avLst/>
        </a:prstGeom>
      </xdr:spPr>
    </xdr:pic>
    <xdr:clientData/>
  </xdr:twoCellAnchor>
  <xdr:twoCellAnchor editAs="oneCell">
    <xdr:from>
      <xdr:col>7</xdr:col>
      <xdr:colOff>59530</xdr:colOff>
      <xdr:row>17</xdr:row>
      <xdr:rowOff>107156</xdr:rowOff>
    </xdr:from>
    <xdr:to>
      <xdr:col>7</xdr:col>
      <xdr:colOff>1107281</xdr:colOff>
      <xdr:row>29</xdr:row>
      <xdr:rowOff>136684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B47254-B57C-45C9-95D2-3F8A5ED27572}"/>
            </a:ext>
            <a:ext uri="{147F2762-F138-4A5C-976F-8EAC2B608ADB}">
              <a16:predDERef xmlns:a16="http://schemas.microsoft.com/office/drawing/2014/main" pred="{4FD64C45-0D76-4247-8846-5901BDD6D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4" t="-94" r="32479"/>
        <a:stretch/>
      </xdr:blipFill>
      <xdr:spPr>
        <a:xfrm>
          <a:off x="9465468" y="7346156"/>
          <a:ext cx="1047751" cy="2771776"/>
        </a:xfrm>
        <a:prstGeom prst="rect">
          <a:avLst/>
        </a:prstGeom>
      </xdr:spPr>
    </xdr:pic>
    <xdr:clientData/>
  </xdr:twoCellAnchor>
  <xdr:oneCellAnchor>
    <xdr:from>
      <xdr:col>13</xdr:col>
      <xdr:colOff>41728</xdr:colOff>
      <xdr:row>40</xdr:row>
      <xdr:rowOff>123825</xdr:rowOff>
    </xdr:from>
    <xdr:ext cx="1194039" cy="1737644"/>
    <xdr:pic>
      <xdr:nvPicPr>
        <xdr:cNvPr id="252" name="Imagen 251">
          <a:extLst>
            <a:ext uri="{FF2B5EF4-FFF2-40B4-BE49-F238E27FC236}">
              <a16:creationId xmlns:a16="http://schemas.microsoft.com/office/drawing/2014/main" id="{1321564D-48DA-476C-AB1F-576A8589AAC6}"/>
            </a:ext>
            <a:ext uri="{147F2762-F138-4A5C-976F-8EAC2B608ADB}">
              <a16:predDERef xmlns:a16="http://schemas.microsoft.com/office/drawing/2014/main" pred="{152AB561-3719-4D1A-A142-86005D08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9549" y="7934325"/>
          <a:ext cx="1194039" cy="1737644"/>
        </a:xfrm>
        <a:prstGeom prst="rect">
          <a:avLst/>
        </a:prstGeom>
      </xdr:spPr>
    </xdr:pic>
    <xdr:clientData/>
  </xdr:oneCellAnchor>
  <xdr:twoCellAnchor>
    <xdr:from>
      <xdr:col>27</xdr:col>
      <xdr:colOff>270330</xdr:colOff>
      <xdr:row>42</xdr:row>
      <xdr:rowOff>95251</xdr:rowOff>
    </xdr:from>
    <xdr:to>
      <xdr:col>27</xdr:col>
      <xdr:colOff>532268</xdr:colOff>
      <xdr:row>43</xdr:row>
      <xdr:rowOff>75408</xdr:rowOff>
    </xdr:to>
    <xdr:sp macro="" textlink="">
      <xdr:nvSpPr>
        <xdr:cNvPr id="257" name="Forma en L 256">
          <a:extLst>
            <a:ext uri="{FF2B5EF4-FFF2-40B4-BE49-F238E27FC236}">
              <a16:creationId xmlns:a16="http://schemas.microsoft.com/office/drawing/2014/main" id="{B84348C0-253D-4B39-89E9-BD0BF2B13B6A}"/>
            </a:ext>
            <a:ext uri="{147F2762-F138-4A5C-976F-8EAC2B608ADB}">
              <a16:predDERef xmlns:a16="http://schemas.microsoft.com/office/drawing/2014/main" pred="{25A234C3-90BC-4346-BC65-9647D78AD37E}"/>
            </a:ext>
          </a:extLst>
        </xdr:cNvPr>
        <xdr:cNvSpPr/>
      </xdr:nvSpPr>
      <xdr:spPr>
        <a:xfrm rot="18781898">
          <a:off x="25625256" y="8241111"/>
          <a:ext cx="170657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248106</xdr:colOff>
      <xdr:row>42</xdr:row>
      <xdr:rowOff>95251</xdr:rowOff>
    </xdr:from>
    <xdr:to>
      <xdr:col>28</xdr:col>
      <xdr:colOff>510044</xdr:colOff>
      <xdr:row>43</xdr:row>
      <xdr:rowOff>89697</xdr:rowOff>
    </xdr:to>
    <xdr:sp macro="" textlink="">
      <xdr:nvSpPr>
        <xdr:cNvPr id="267" name="Forma en L 266">
          <a:extLst>
            <a:ext uri="{FF2B5EF4-FFF2-40B4-BE49-F238E27FC236}">
              <a16:creationId xmlns:a16="http://schemas.microsoft.com/office/drawing/2014/main" id="{D3F5CF4C-C30C-4DF9-99AB-CE98B45ADAB5}"/>
            </a:ext>
            <a:ext uri="{147F2762-F138-4A5C-976F-8EAC2B608ADB}">
              <a16:predDERef xmlns:a16="http://schemas.microsoft.com/office/drawing/2014/main" pred="{AB97FC08-347D-456C-B2B3-FC6FD9EC7372}"/>
            </a:ext>
          </a:extLst>
        </xdr:cNvPr>
        <xdr:cNvSpPr/>
      </xdr:nvSpPr>
      <xdr:spPr>
        <a:xfrm rot="18781898">
          <a:off x="26357888" y="8248255"/>
          <a:ext cx="18494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7</xdr:col>
      <xdr:colOff>59530</xdr:colOff>
      <xdr:row>38</xdr:row>
      <xdr:rowOff>107156</xdr:rowOff>
    </xdr:from>
    <xdr:ext cx="1047751" cy="2771775"/>
    <xdr:pic>
      <xdr:nvPicPr>
        <xdr:cNvPr id="278" name="Imagen 277">
          <a:extLst>
            <a:ext uri="{FF2B5EF4-FFF2-40B4-BE49-F238E27FC236}">
              <a16:creationId xmlns:a16="http://schemas.microsoft.com/office/drawing/2014/main" id="{971577D7-7FB9-4D15-B166-3156396DBDDE}"/>
            </a:ext>
            <a:ext uri="{147F2762-F138-4A5C-976F-8EAC2B608ADB}">
              <a16:predDERef xmlns:a16="http://schemas.microsoft.com/office/drawing/2014/main" pred="{4FD64C45-0D76-4247-8846-5901BDD6D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4" t="-94" r="32479"/>
        <a:stretch/>
      </xdr:blipFill>
      <xdr:spPr>
        <a:xfrm>
          <a:off x="10870405" y="2797969"/>
          <a:ext cx="1047751" cy="2771775"/>
        </a:xfrm>
        <a:prstGeom prst="rect">
          <a:avLst/>
        </a:prstGeom>
      </xdr:spPr>
    </xdr:pic>
    <xdr:clientData/>
  </xdr:oneCellAnchor>
  <xdr:twoCellAnchor editAs="oneCell">
    <xdr:from>
      <xdr:col>7</xdr:col>
      <xdr:colOff>273843</xdr:colOff>
      <xdr:row>54</xdr:row>
      <xdr:rowOff>166687</xdr:rowOff>
    </xdr:from>
    <xdr:to>
      <xdr:col>7</xdr:col>
      <xdr:colOff>988218</xdr:colOff>
      <xdr:row>62</xdr:row>
      <xdr:rowOff>172402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83D0A0-1D84-4D31-B643-724A037EE8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4" t="5965" r="33919"/>
        <a:stretch/>
      </xdr:blipFill>
      <xdr:spPr>
        <a:xfrm>
          <a:off x="11310937" y="15097125"/>
          <a:ext cx="714375" cy="1914525"/>
        </a:xfrm>
        <a:prstGeom prst="rect">
          <a:avLst/>
        </a:prstGeom>
      </xdr:spPr>
    </xdr:pic>
    <xdr:clientData/>
  </xdr:twoCellAnchor>
  <xdr:twoCellAnchor editAs="oneCell">
    <xdr:from>
      <xdr:col>7</xdr:col>
      <xdr:colOff>250031</xdr:colOff>
      <xdr:row>259</xdr:row>
      <xdr:rowOff>607219</xdr:rowOff>
    </xdr:from>
    <xdr:to>
      <xdr:col>7</xdr:col>
      <xdr:colOff>1067747</xdr:colOff>
      <xdr:row>266</xdr:row>
      <xdr:rowOff>79436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86166F-8693-458B-91A2-20073EEC8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129754313"/>
          <a:ext cx="817716" cy="1258156"/>
        </a:xfrm>
        <a:prstGeom prst="rect">
          <a:avLst/>
        </a:prstGeom>
      </xdr:spPr>
    </xdr:pic>
    <xdr:clientData/>
  </xdr:twoCellAnchor>
  <xdr:twoCellAnchor editAs="oneCell">
    <xdr:from>
      <xdr:col>7</xdr:col>
      <xdr:colOff>126187</xdr:colOff>
      <xdr:row>206</xdr:row>
      <xdr:rowOff>559752</xdr:rowOff>
    </xdr:from>
    <xdr:to>
      <xdr:col>7</xdr:col>
      <xdr:colOff>1102514</xdr:colOff>
      <xdr:row>211</xdr:row>
      <xdr:rowOff>125329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B651A5F-9B33-4AB2-B076-CF9B330B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281" y="125182471"/>
          <a:ext cx="976327" cy="968609"/>
        </a:xfrm>
        <a:prstGeom prst="rect">
          <a:avLst/>
        </a:prstGeom>
      </xdr:spPr>
    </xdr:pic>
    <xdr:clientData/>
  </xdr:twoCellAnchor>
  <xdr:twoCellAnchor editAs="oneCell">
    <xdr:from>
      <xdr:col>7</xdr:col>
      <xdr:colOff>42752</xdr:colOff>
      <xdr:row>357</xdr:row>
      <xdr:rowOff>6272</xdr:rowOff>
    </xdr:from>
    <xdr:to>
      <xdr:col>7</xdr:col>
      <xdr:colOff>1198722</xdr:colOff>
      <xdr:row>360</xdr:row>
      <xdr:rowOff>142094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FC6E8BCF-9B70-4931-81EB-1BE57392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9846" y="139226053"/>
          <a:ext cx="1159780" cy="709227"/>
        </a:xfrm>
        <a:prstGeom prst="rect">
          <a:avLst/>
        </a:prstGeom>
      </xdr:spPr>
    </xdr:pic>
    <xdr:clientData/>
  </xdr:twoCellAnchor>
  <xdr:twoCellAnchor editAs="oneCell">
    <xdr:from>
      <xdr:col>7</xdr:col>
      <xdr:colOff>130970</xdr:colOff>
      <xdr:row>217</xdr:row>
      <xdr:rowOff>642937</xdr:rowOff>
    </xdr:from>
    <xdr:to>
      <xdr:col>7</xdr:col>
      <xdr:colOff>1107297</xdr:colOff>
      <xdr:row>223</xdr:row>
      <xdr:rowOff>19920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1D592CB8-79FF-4951-A7BE-79954D0F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064" y="127432593"/>
          <a:ext cx="976327" cy="968609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269</xdr:row>
      <xdr:rowOff>607220</xdr:rowOff>
    </xdr:from>
    <xdr:to>
      <xdr:col>7</xdr:col>
      <xdr:colOff>1053936</xdr:colOff>
      <xdr:row>276</xdr:row>
      <xdr:rowOff>79438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id="{B4CA0B45-8DA4-46A4-8452-CC2903E6E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219" y="131921251"/>
          <a:ext cx="817716" cy="1258156"/>
        </a:xfrm>
        <a:prstGeom prst="rect">
          <a:avLst/>
        </a:prstGeom>
      </xdr:spPr>
    </xdr:pic>
    <xdr:clientData/>
  </xdr:twoCellAnchor>
  <xdr:twoCellAnchor editAs="oneCell">
    <xdr:from>
      <xdr:col>7</xdr:col>
      <xdr:colOff>71438</xdr:colOff>
      <xdr:row>375</xdr:row>
      <xdr:rowOff>71438</xdr:rowOff>
    </xdr:from>
    <xdr:to>
      <xdr:col>8</xdr:col>
      <xdr:colOff>3128</xdr:colOff>
      <xdr:row>379</xdr:row>
      <xdr:rowOff>22475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248B66C3-F9E5-4AB2-83E4-3660143AC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2" y="143363157"/>
          <a:ext cx="1159780" cy="709227"/>
        </a:xfrm>
        <a:prstGeom prst="rect">
          <a:avLst/>
        </a:prstGeom>
      </xdr:spPr>
    </xdr:pic>
    <xdr:clientData/>
  </xdr:twoCellAnchor>
  <xdr:twoCellAnchor editAs="oneCell">
    <xdr:from>
      <xdr:col>7</xdr:col>
      <xdr:colOff>73781</xdr:colOff>
      <xdr:row>506</xdr:row>
      <xdr:rowOff>544612</xdr:rowOff>
    </xdr:from>
    <xdr:to>
      <xdr:col>7</xdr:col>
      <xdr:colOff>1178718</xdr:colOff>
      <xdr:row>510</xdr:row>
      <xdr:rowOff>49069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id="{C0C63041-8F63-41FD-A678-399B4B3C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0875" y="158719143"/>
          <a:ext cx="1104937" cy="716991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</xdr:colOff>
      <xdr:row>496</xdr:row>
      <xdr:rowOff>535781</xdr:rowOff>
    </xdr:from>
    <xdr:to>
      <xdr:col>7</xdr:col>
      <xdr:colOff>1174469</xdr:colOff>
      <xdr:row>500</xdr:row>
      <xdr:rowOff>38336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id="{7201C06F-6DA6-4C4B-9F5D-9E85DC96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156352875"/>
          <a:ext cx="1104937" cy="716991"/>
        </a:xfrm>
        <a:prstGeom prst="rect">
          <a:avLst/>
        </a:prstGeom>
      </xdr:spPr>
    </xdr:pic>
    <xdr:clientData/>
  </xdr:twoCellAnchor>
  <xdr:twoCellAnchor>
    <xdr:from>
      <xdr:col>29</xdr:col>
      <xdr:colOff>211251</xdr:colOff>
      <xdr:row>42</xdr:row>
      <xdr:rowOff>180975</xdr:rowOff>
    </xdr:from>
    <xdr:to>
      <xdr:col>29</xdr:col>
      <xdr:colOff>401751</xdr:colOff>
      <xdr:row>43</xdr:row>
      <xdr:rowOff>145256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23505B6-0474-4923-9EE1-6779D4696C2A}"/>
            </a:ext>
            <a:ext uri="{147F2762-F138-4A5C-976F-8EAC2B608ADB}">
              <a16:predDERef xmlns:a16="http://schemas.microsoft.com/office/drawing/2014/main" pred="{464703BA-8CB6-4841-AB8E-E17EE0B134A5}"/>
            </a:ext>
          </a:extLst>
        </xdr:cNvPr>
        <xdr:cNvSpPr/>
      </xdr:nvSpPr>
      <xdr:spPr>
        <a:xfrm>
          <a:off x="27044537" y="837247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279286</xdr:colOff>
      <xdr:row>56</xdr:row>
      <xdr:rowOff>112939</xdr:rowOff>
    </xdr:from>
    <xdr:to>
      <xdr:col>27</xdr:col>
      <xdr:colOff>541224</xdr:colOff>
      <xdr:row>58</xdr:row>
      <xdr:rowOff>29595</xdr:rowOff>
    </xdr:to>
    <xdr:sp macro="" textlink="">
      <xdr:nvSpPr>
        <xdr:cNvPr id="22" name="Forma en L 21">
          <a:extLst>
            <a:ext uri="{FF2B5EF4-FFF2-40B4-BE49-F238E27FC236}">
              <a16:creationId xmlns:a16="http://schemas.microsoft.com/office/drawing/2014/main" id="{628F9B4D-7B15-4970-ACA8-D246B07F114B}"/>
            </a:ext>
            <a:ext uri="{147F2762-F138-4A5C-976F-8EAC2B608ADB}">
              <a16:predDERef xmlns:a16="http://schemas.microsoft.com/office/drawing/2014/main" pred="{8791AFB1-1A49-41B2-ADF3-1E24FADD0408}"/>
            </a:ext>
          </a:extLst>
        </xdr:cNvPr>
        <xdr:cNvSpPr/>
      </xdr:nvSpPr>
      <xdr:spPr>
        <a:xfrm rot="18781898">
          <a:off x="25570713" y="1586065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257062</xdr:colOff>
      <xdr:row>56</xdr:row>
      <xdr:rowOff>127228</xdr:rowOff>
    </xdr:from>
    <xdr:to>
      <xdr:col>28</xdr:col>
      <xdr:colOff>519000</xdr:colOff>
      <xdr:row>58</xdr:row>
      <xdr:rowOff>43884</xdr:rowOff>
    </xdr:to>
    <xdr:sp macro="" textlink="">
      <xdr:nvSpPr>
        <xdr:cNvPr id="26" name="Forma en L 25">
          <a:extLst>
            <a:ext uri="{FF2B5EF4-FFF2-40B4-BE49-F238E27FC236}">
              <a16:creationId xmlns:a16="http://schemas.microsoft.com/office/drawing/2014/main" id="{9294C74E-0EC0-4547-8345-EBD0FCC06454}"/>
            </a:ext>
            <a:ext uri="{147F2762-F138-4A5C-976F-8EAC2B608ADB}">
              <a16:predDERef xmlns:a16="http://schemas.microsoft.com/office/drawing/2014/main" pred="{87D72333-3FC3-4373-A87A-203715C5F602}"/>
            </a:ext>
          </a:extLst>
        </xdr:cNvPr>
        <xdr:cNvSpPr/>
      </xdr:nvSpPr>
      <xdr:spPr>
        <a:xfrm rot="18781898">
          <a:off x="26310489" y="1587494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299129</xdr:colOff>
      <xdr:row>56</xdr:row>
      <xdr:rowOff>160563</xdr:rowOff>
    </xdr:from>
    <xdr:to>
      <xdr:col>29</xdr:col>
      <xdr:colOff>489629</xdr:colOff>
      <xdr:row>57</xdr:row>
      <xdr:rowOff>124844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44C1BF4D-CBC3-418C-AB52-E7D3DE86E29A}"/>
            </a:ext>
            <a:ext uri="{147F2762-F138-4A5C-976F-8EAC2B608ADB}">
              <a16:predDERef xmlns:a16="http://schemas.microsoft.com/office/drawing/2014/main" pred="{0F41C965-FC1D-4A37-B348-A91319D76CAA}"/>
            </a:ext>
          </a:extLst>
        </xdr:cNvPr>
        <xdr:cNvSpPr/>
      </xdr:nvSpPr>
      <xdr:spPr>
        <a:xfrm>
          <a:off x="27132415" y="15890420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306499</xdr:colOff>
      <xdr:row>547</xdr:row>
      <xdr:rowOff>575582</xdr:rowOff>
    </xdr:from>
    <xdr:to>
      <xdr:col>27</xdr:col>
      <xdr:colOff>568437</xdr:colOff>
      <xdr:row>549</xdr:row>
      <xdr:rowOff>29595</xdr:rowOff>
    </xdr:to>
    <xdr:sp macro="" textlink="">
      <xdr:nvSpPr>
        <xdr:cNvPr id="48" name="Forma en L 47">
          <a:extLst>
            <a:ext uri="{FF2B5EF4-FFF2-40B4-BE49-F238E27FC236}">
              <a16:creationId xmlns:a16="http://schemas.microsoft.com/office/drawing/2014/main" id="{25C8FAB9-31FA-4345-A0CB-D2DD5378713A}"/>
            </a:ext>
          </a:extLst>
        </xdr:cNvPr>
        <xdr:cNvSpPr/>
      </xdr:nvSpPr>
      <xdr:spPr>
        <a:xfrm rot="18781898">
          <a:off x="25597926" y="4830008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284275</xdr:colOff>
      <xdr:row>547</xdr:row>
      <xdr:rowOff>589871</xdr:rowOff>
    </xdr:from>
    <xdr:to>
      <xdr:col>28</xdr:col>
      <xdr:colOff>546213</xdr:colOff>
      <xdr:row>549</xdr:row>
      <xdr:rowOff>43884</xdr:rowOff>
    </xdr:to>
    <xdr:sp macro="" textlink="">
      <xdr:nvSpPr>
        <xdr:cNvPr id="50" name="Forma en L 49">
          <a:extLst>
            <a:ext uri="{FF2B5EF4-FFF2-40B4-BE49-F238E27FC236}">
              <a16:creationId xmlns:a16="http://schemas.microsoft.com/office/drawing/2014/main" id="{B23FE0AE-7DE8-49C7-9EC9-81C161935485}"/>
            </a:ext>
          </a:extLst>
        </xdr:cNvPr>
        <xdr:cNvSpPr/>
      </xdr:nvSpPr>
      <xdr:spPr>
        <a:xfrm rot="18781898">
          <a:off x="26337702" y="4831437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288243</xdr:colOff>
      <xdr:row>548</xdr:row>
      <xdr:rowOff>20864</xdr:rowOff>
    </xdr:from>
    <xdr:to>
      <xdr:col>29</xdr:col>
      <xdr:colOff>478743</xdr:colOff>
      <xdr:row>548</xdr:row>
      <xdr:rowOff>175645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D25E7EE9-BFA2-418C-B252-A8E7F77AF202}"/>
            </a:ext>
          </a:extLst>
        </xdr:cNvPr>
        <xdr:cNvSpPr/>
      </xdr:nvSpPr>
      <xdr:spPr>
        <a:xfrm>
          <a:off x="27121529" y="48380650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13</xdr:col>
      <xdr:colOff>217714</xdr:colOff>
      <xdr:row>208</xdr:row>
      <xdr:rowOff>0</xdr:rowOff>
    </xdr:from>
    <xdr:to>
      <xdr:col>13</xdr:col>
      <xdr:colOff>1394111</xdr:colOff>
      <xdr:row>214</xdr:row>
      <xdr:rowOff>179886</xdr:rowOff>
    </xdr:to>
    <xdr:pic>
      <xdr:nvPicPr>
        <xdr:cNvPr id="53" name="538 Imagen" descr="43 codo 90º manipulado.png">
          <a:extLst>
            <a:ext uri="{FF2B5EF4-FFF2-40B4-BE49-F238E27FC236}">
              <a16:creationId xmlns:a16="http://schemas.microsoft.com/office/drawing/2014/main" id="{8021B25D-C8DA-488F-A408-9122E02A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8165535" y="120749786"/>
          <a:ext cx="1180207" cy="1324791"/>
        </a:xfrm>
        <a:prstGeom prst="rect">
          <a:avLst/>
        </a:prstGeom>
      </xdr:spPr>
    </xdr:pic>
    <xdr:clientData/>
  </xdr:twoCellAnchor>
  <xdr:twoCellAnchor editAs="oneCell">
    <xdr:from>
      <xdr:col>13</xdr:col>
      <xdr:colOff>204107</xdr:colOff>
      <xdr:row>218</xdr:row>
      <xdr:rowOff>176893</xdr:rowOff>
    </xdr:from>
    <xdr:to>
      <xdr:col>13</xdr:col>
      <xdr:colOff>1397649</xdr:colOff>
      <xdr:row>225</xdr:row>
      <xdr:rowOff>152944</xdr:rowOff>
    </xdr:to>
    <xdr:pic>
      <xdr:nvPicPr>
        <xdr:cNvPr id="54" name="538 Imagen" descr="43 codo 90º manipulado.png">
          <a:extLst>
            <a:ext uri="{FF2B5EF4-FFF2-40B4-BE49-F238E27FC236}">
              <a16:creationId xmlns:a16="http://schemas.microsoft.com/office/drawing/2014/main" id="{9F11B592-AD9C-40C7-8A51-A4FBD81E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8151928" y="123103822"/>
          <a:ext cx="1195447" cy="1309551"/>
        </a:xfrm>
        <a:prstGeom prst="rect">
          <a:avLst/>
        </a:prstGeom>
      </xdr:spPr>
    </xdr:pic>
    <xdr:clientData/>
  </xdr:twoCellAnchor>
  <xdr:twoCellAnchor editAs="oneCell">
    <xdr:from>
      <xdr:col>13</xdr:col>
      <xdr:colOff>231321</xdr:colOff>
      <xdr:row>259</xdr:row>
      <xdr:rowOff>244928</xdr:rowOff>
    </xdr:from>
    <xdr:to>
      <xdr:col>13</xdr:col>
      <xdr:colOff>1410108</xdr:colOff>
      <xdr:row>267</xdr:row>
      <xdr:rowOff>1753</xdr:rowOff>
    </xdr:to>
    <xdr:pic>
      <xdr:nvPicPr>
        <xdr:cNvPr id="55" name="539 Imagen" descr="44 Codo 45º manipulado.png">
          <a:extLst>
            <a:ext uri="{FF2B5EF4-FFF2-40B4-BE49-F238E27FC236}">
              <a16:creationId xmlns:a16="http://schemas.microsoft.com/office/drawing/2014/main" id="{271EF047-01BD-42B0-ACE1-82CA021B0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8179142" y="124886357"/>
          <a:ext cx="1178787" cy="1743469"/>
        </a:xfrm>
        <a:prstGeom prst="rect">
          <a:avLst/>
        </a:prstGeom>
      </xdr:spPr>
    </xdr:pic>
    <xdr:clientData/>
  </xdr:twoCellAnchor>
  <xdr:twoCellAnchor editAs="oneCell">
    <xdr:from>
      <xdr:col>13</xdr:col>
      <xdr:colOff>231321</xdr:colOff>
      <xdr:row>362</xdr:row>
      <xdr:rowOff>13607</xdr:rowOff>
    </xdr:from>
    <xdr:to>
      <xdr:col>13</xdr:col>
      <xdr:colOff>1416709</xdr:colOff>
      <xdr:row>366</xdr:row>
      <xdr:rowOff>178803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721658F4-1D6B-44D7-94D0-D2645724C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9142" y="135921750"/>
          <a:ext cx="1183483" cy="936721"/>
        </a:xfrm>
        <a:prstGeom prst="rect">
          <a:avLst/>
        </a:prstGeom>
      </xdr:spPr>
    </xdr:pic>
    <xdr:clientData/>
  </xdr:twoCellAnchor>
  <xdr:twoCellAnchor editAs="oneCell">
    <xdr:from>
      <xdr:col>13</xdr:col>
      <xdr:colOff>204108</xdr:colOff>
      <xdr:row>381</xdr:row>
      <xdr:rowOff>108857</xdr:rowOff>
    </xdr:from>
    <xdr:to>
      <xdr:col>13</xdr:col>
      <xdr:colOff>1391401</xdr:colOff>
      <xdr:row>386</xdr:row>
      <xdr:rowOff>96888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C2D9C8B6-7D64-4E27-B664-0DF12ADB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1929" y="140099143"/>
          <a:ext cx="1183483" cy="936721"/>
        </a:xfrm>
        <a:prstGeom prst="rect">
          <a:avLst/>
        </a:prstGeom>
      </xdr:spPr>
    </xdr:pic>
    <xdr:clientData/>
  </xdr:twoCellAnchor>
  <xdr:twoCellAnchor editAs="oneCell">
    <xdr:from>
      <xdr:col>13</xdr:col>
      <xdr:colOff>204107</xdr:colOff>
      <xdr:row>499</xdr:row>
      <xdr:rowOff>0</xdr:rowOff>
    </xdr:from>
    <xdr:to>
      <xdr:col>13</xdr:col>
      <xdr:colOff>1336774</xdr:colOff>
      <xdr:row>503</xdr:row>
      <xdr:rowOff>177981</xdr:rowOff>
    </xdr:to>
    <xdr:pic>
      <xdr:nvPicPr>
        <xdr:cNvPr id="95" name="544 Imagen" descr="49 Portabridas manipulado.png">
          <a:extLst>
            <a:ext uri="{FF2B5EF4-FFF2-40B4-BE49-F238E27FC236}">
              <a16:creationId xmlns:a16="http://schemas.microsoft.com/office/drawing/2014/main" id="{0CED76DB-8F1A-4667-B0DB-053B53B2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8151928" y="150712714"/>
          <a:ext cx="1132667" cy="941886"/>
        </a:xfrm>
        <a:prstGeom prst="rect">
          <a:avLst/>
        </a:prstGeom>
      </xdr:spPr>
    </xdr:pic>
    <xdr:clientData/>
  </xdr:twoCellAnchor>
  <xdr:twoCellAnchor editAs="oneCell">
    <xdr:from>
      <xdr:col>13</xdr:col>
      <xdr:colOff>244928</xdr:colOff>
      <xdr:row>509</xdr:row>
      <xdr:rowOff>13607</xdr:rowOff>
    </xdr:from>
    <xdr:to>
      <xdr:col>13</xdr:col>
      <xdr:colOff>1392835</xdr:colOff>
      <xdr:row>513</xdr:row>
      <xdr:rowOff>178252</xdr:rowOff>
    </xdr:to>
    <xdr:pic>
      <xdr:nvPicPr>
        <xdr:cNvPr id="98" name="544 Imagen" descr="49 Portabridas manipulado.png">
          <a:extLst>
            <a:ext uri="{FF2B5EF4-FFF2-40B4-BE49-F238E27FC236}">
              <a16:creationId xmlns:a16="http://schemas.microsoft.com/office/drawing/2014/main" id="{8563C938-0839-46CF-9E5A-22C3C5A51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8192749" y="153093964"/>
          <a:ext cx="1144097" cy="936170"/>
        </a:xfrm>
        <a:prstGeom prst="rect">
          <a:avLst/>
        </a:prstGeom>
      </xdr:spPr>
    </xdr:pic>
    <xdr:clientData/>
  </xdr:twoCellAnchor>
  <xdr:twoCellAnchor>
    <xdr:from>
      <xdr:col>27</xdr:col>
      <xdr:colOff>244928</xdr:colOff>
      <xdr:row>210</xdr:row>
      <xdr:rowOff>42187</xdr:rowOff>
    </xdr:from>
    <xdr:to>
      <xdr:col>27</xdr:col>
      <xdr:colOff>506866</xdr:colOff>
      <xdr:row>211</xdr:row>
      <xdr:rowOff>149343</xdr:rowOff>
    </xdr:to>
    <xdr:sp macro="" textlink="">
      <xdr:nvSpPr>
        <xdr:cNvPr id="99" name="Forma en L 98">
          <a:extLst>
            <a:ext uri="{FF2B5EF4-FFF2-40B4-BE49-F238E27FC236}">
              <a16:creationId xmlns:a16="http://schemas.microsoft.com/office/drawing/2014/main" id="{A37C78E8-6DE3-4FAC-8193-D3C3F107AEDD}"/>
            </a:ext>
          </a:extLst>
        </xdr:cNvPr>
        <xdr:cNvSpPr/>
      </xdr:nvSpPr>
      <xdr:spPr>
        <a:xfrm rot="18781898">
          <a:off x="26162283" y="12119083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222704</xdr:colOff>
      <xdr:row>210</xdr:row>
      <xdr:rowOff>56476</xdr:rowOff>
    </xdr:from>
    <xdr:to>
      <xdr:col>28</xdr:col>
      <xdr:colOff>484642</xdr:colOff>
      <xdr:row>211</xdr:row>
      <xdr:rowOff>163632</xdr:rowOff>
    </xdr:to>
    <xdr:sp macro="" textlink="">
      <xdr:nvSpPr>
        <xdr:cNvPr id="186" name="Forma en L 185">
          <a:extLst>
            <a:ext uri="{FF2B5EF4-FFF2-40B4-BE49-F238E27FC236}">
              <a16:creationId xmlns:a16="http://schemas.microsoft.com/office/drawing/2014/main" id="{9F8C7188-39E2-4607-B020-5CCF2F1FC549}"/>
            </a:ext>
          </a:extLst>
        </xdr:cNvPr>
        <xdr:cNvSpPr/>
      </xdr:nvSpPr>
      <xdr:spPr>
        <a:xfrm rot="18781898">
          <a:off x="26902059" y="12120512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277478</xdr:colOff>
      <xdr:row>210</xdr:row>
      <xdr:rowOff>13607</xdr:rowOff>
    </xdr:from>
    <xdr:to>
      <xdr:col>29</xdr:col>
      <xdr:colOff>467978</xdr:colOff>
      <xdr:row>210</xdr:row>
      <xdr:rowOff>168388</xdr:rowOff>
    </xdr:to>
    <xdr:sp macro="" textlink="">
      <xdr:nvSpPr>
        <xdr:cNvPr id="188" name="Rectángulo 187">
          <a:extLst>
            <a:ext uri="{FF2B5EF4-FFF2-40B4-BE49-F238E27FC236}">
              <a16:creationId xmlns:a16="http://schemas.microsoft.com/office/drawing/2014/main" id="{9E5A7A6D-54ED-4C9E-8E50-60766AF1E417}"/>
            </a:ext>
          </a:extLst>
        </xdr:cNvPr>
        <xdr:cNvSpPr/>
      </xdr:nvSpPr>
      <xdr:spPr>
        <a:xfrm>
          <a:off x="27736692" y="121144393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244928</xdr:colOff>
      <xdr:row>220</xdr:row>
      <xdr:rowOff>164652</xdr:rowOff>
    </xdr:from>
    <xdr:to>
      <xdr:col>27</xdr:col>
      <xdr:colOff>506866</xdr:colOff>
      <xdr:row>222</xdr:row>
      <xdr:rowOff>81308</xdr:rowOff>
    </xdr:to>
    <xdr:sp macro="" textlink="">
      <xdr:nvSpPr>
        <xdr:cNvPr id="251" name="Forma en L 250">
          <a:extLst>
            <a:ext uri="{FF2B5EF4-FFF2-40B4-BE49-F238E27FC236}">
              <a16:creationId xmlns:a16="http://schemas.microsoft.com/office/drawing/2014/main" id="{67C146E6-3984-41D1-95B2-731CC8813794}"/>
            </a:ext>
          </a:extLst>
        </xdr:cNvPr>
        <xdr:cNvSpPr/>
      </xdr:nvSpPr>
      <xdr:spPr>
        <a:xfrm rot="18781898">
          <a:off x="26162283" y="12349044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222704</xdr:colOff>
      <xdr:row>220</xdr:row>
      <xdr:rowOff>178941</xdr:rowOff>
    </xdr:from>
    <xdr:to>
      <xdr:col>28</xdr:col>
      <xdr:colOff>484642</xdr:colOff>
      <xdr:row>222</xdr:row>
      <xdr:rowOff>95597</xdr:rowOff>
    </xdr:to>
    <xdr:sp macro="" textlink="">
      <xdr:nvSpPr>
        <xdr:cNvPr id="253" name="Forma en L 252">
          <a:extLst>
            <a:ext uri="{FF2B5EF4-FFF2-40B4-BE49-F238E27FC236}">
              <a16:creationId xmlns:a16="http://schemas.microsoft.com/office/drawing/2014/main" id="{23E66FEB-1CD3-4814-844A-F73008359590}"/>
            </a:ext>
          </a:extLst>
        </xdr:cNvPr>
        <xdr:cNvSpPr/>
      </xdr:nvSpPr>
      <xdr:spPr>
        <a:xfrm rot="18781898">
          <a:off x="26902059" y="12350472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299358</xdr:colOff>
      <xdr:row>263</xdr:row>
      <xdr:rowOff>1366</xdr:rowOff>
    </xdr:from>
    <xdr:to>
      <xdr:col>27</xdr:col>
      <xdr:colOff>561296</xdr:colOff>
      <xdr:row>264</xdr:row>
      <xdr:rowOff>108522</xdr:rowOff>
    </xdr:to>
    <xdr:sp macro="" textlink="">
      <xdr:nvSpPr>
        <xdr:cNvPr id="255" name="Forma en L 254">
          <a:extLst>
            <a:ext uri="{FF2B5EF4-FFF2-40B4-BE49-F238E27FC236}">
              <a16:creationId xmlns:a16="http://schemas.microsoft.com/office/drawing/2014/main" id="{0CC83110-8A70-4B40-A8D2-569FB7A354F0}"/>
            </a:ext>
          </a:extLst>
        </xdr:cNvPr>
        <xdr:cNvSpPr/>
      </xdr:nvSpPr>
      <xdr:spPr>
        <a:xfrm rot="18781898">
          <a:off x="26216713" y="125885296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277134</xdr:colOff>
      <xdr:row>263</xdr:row>
      <xdr:rowOff>15655</xdr:rowOff>
    </xdr:from>
    <xdr:to>
      <xdr:col>28</xdr:col>
      <xdr:colOff>539072</xdr:colOff>
      <xdr:row>264</xdr:row>
      <xdr:rowOff>122811</xdr:rowOff>
    </xdr:to>
    <xdr:sp macro="" textlink="">
      <xdr:nvSpPr>
        <xdr:cNvPr id="256" name="Forma en L 255">
          <a:extLst>
            <a:ext uri="{FF2B5EF4-FFF2-40B4-BE49-F238E27FC236}">
              <a16:creationId xmlns:a16="http://schemas.microsoft.com/office/drawing/2014/main" id="{19689E54-5C55-4F0D-8108-1985E8442440}"/>
            </a:ext>
          </a:extLst>
        </xdr:cNvPr>
        <xdr:cNvSpPr/>
      </xdr:nvSpPr>
      <xdr:spPr>
        <a:xfrm rot="18781898">
          <a:off x="26956489" y="12589958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326572</xdr:colOff>
      <xdr:row>273</xdr:row>
      <xdr:rowOff>14973</xdr:rowOff>
    </xdr:from>
    <xdr:to>
      <xdr:col>27</xdr:col>
      <xdr:colOff>588510</xdr:colOff>
      <xdr:row>274</xdr:row>
      <xdr:rowOff>122129</xdr:rowOff>
    </xdr:to>
    <xdr:sp macro="" textlink="">
      <xdr:nvSpPr>
        <xdr:cNvPr id="295" name="Forma en L 294">
          <a:extLst>
            <a:ext uri="{FF2B5EF4-FFF2-40B4-BE49-F238E27FC236}">
              <a16:creationId xmlns:a16="http://schemas.microsoft.com/office/drawing/2014/main" id="{48B598FF-2917-4DC5-A3F6-F0A0FA4787C8}"/>
            </a:ext>
          </a:extLst>
        </xdr:cNvPr>
        <xdr:cNvSpPr/>
      </xdr:nvSpPr>
      <xdr:spPr>
        <a:xfrm rot="18781898">
          <a:off x="26243927" y="128266546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304348</xdr:colOff>
      <xdr:row>273</xdr:row>
      <xdr:rowOff>29262</xdr:rowOff>
    </xdr:from>
    <xdr:to>
      <xdr:col>28</xdr:col>
      <xdr:colOff>566286</xdr:colOff>
      <xdr:row>274</xdr:row>
      <xdr:rowOff>136418</xdr:rowOff>
    </xdr:to>
    <xdr:sp macro="" textlink="">
      <xdr:nvSpPr>
        <xdr:cNvPr id="299" name="Forma en L 298">
          <a:extLst>
            <a:ext uri="{FF2B5EF4-FFF2-40B4-BE49-F238E27FC236}">
              <a16:creationId xmlns:a16="http://schemas.microsoft.com/office/drawing/2014/main" id="{3538B55E-4685-4BB5-AA04-EF1160938DE5}"/>
            </a:ext>
          </a:extLst>
        </xdr:cNvPr>
        <xdr:cNvSpPr/>
      </xdr:nvSpPr>
      <xdr:spPr>
        <a:xfrm rot="18781898">
          <a:off x="26983703" y="12828083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277479</xdr:colOff>
      <xdr:row>273</xdr:row>
      <xdr:rowOff>0</xdr:rowOff>
    </xdr:from>
    <xdr:to>
      <xdr:col>29</xdr:col>
      <xdr:colOff>467979</xdr:colOff>
      <xdr:row>273</xdr:row>
      <xdr:rowOff>154781</xdr:rowOff>
    </xdr:to>
    <xdr:sp macro="" textlink="">
      <xdr:nvSpPr>
        <xdr:cNvPr id="300" name="Rectángulo 299">
          <a:extLst>
            <a:ext uri="{FF2B5EF4-FFF2-40B4-BE49-F238E27FC236}">
              <a16:creationId xmlns:a16="http://schemas.microsoft.com/office/drawing/2014/main" id="{2210745F-C5F5-4E80-A3B2-55D281A2B207}"/>
            </a:ext>
          </a:extLst>
        </xdr:cNvPr>
        <xdr:cNvSpPr/>
      </xdr:nvSpPr>
      <xdr:spPr>
        <a:xfrm>
          <a:off x="27736693" y="128233714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299357</xdr:colOff>
      <xdr:row>359</xdr:row>
      <xdr:rowOff>69402</xdr:rowOff>
    </xdr:from>
    <xdr:to>
      <xdr:col>27</xdr:col>
      <xdr:colOff>561295</xdr:colOff>
      <xdr:row>360</xdr:row>
      <xdr:rowOff>176558</xdr:rowOff>
    </xdr:to>
    <xdr:sp macro="" textlink="">
      <xdr:nvSpPr>
        <xdr:cNvPr id="307" name="Forma en L 306">
          <a:extLst>
            <a:ext uri="{FF2B5EF4-FFF2-40B4-BE49-F238E27FC236}">
              <a16:creationId xmlns:a16="http://schemas.microsoft.com/office/drawing/2014/main" id="{8644F287-393B-4872-9E97-8D7C0BEF3DC8}"/>
            </a:ext>
          </a:extLst>
        </xdr:cNvPr>
        <xdr:cNvSpPr/>
      </xdr:nvSpPr>
      <xdr:spPr>
        <a:xfrm rot="18781898">
          <a:off x="26216712" y="13542390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277133</xdr:colOff>
      <xdr:row>359</xdr:row>
      <xdr:rowOff>83691</xdr:rowOff>
    </xdr:from>
    <xdr:to>
      <xdr:col>28</xdr:col>
      <xdr:colOff>539071</xdr:colOff>
      <xdr:row>361</xdr:row>
      <xdr:rowOff>347</xdr:rowOff>
    </xdr:to>
    <xdr:sp macro="" textlink="">
      <xdr:nvSpPr>
        <xdr:cNvPr id="308" name="Forma en L 307">
          <a:extLst>
            <a:ext uri="{FF2B5EF4-FFF2-40B4-BE49-F238E27FC236}">
              <a16:creationId xmlns:a16="http://schemas.microsoft.com/office/drawing/2014/main" id="{43BFBE4D-9289-4C2E-9984-BF343BB7349A}"/>
            </a:ext>
          </a:extLst>
        </xdr:cNvPr>
        <xdr:cNvSpPr/>
      </xdr:nvSpPr>
      <xdr:spPr>
        <a:xfrm rot="18781898">
          <a:off x="26956488" y="13543819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250264</xdr:colOff>
      <xdr:row>359</xdr:row>
      <xdr:rowOff>27215</xdr:rowOff>
    </xdr:from>
    <xdr:to>
      <xdr:col>29</xdr:col>
      <xdr:colOff>440764</xdr:colOff>
      <xdr:row>359</xdr:row>
      <xdr:rowOff>181996</xdr:rowOff>
    </xdr:to>
    <xdr:sp macro="" textlink="">
      <xdr:nvSpPr>
        <xdr:cNvPr id="309" name="Rectángulo 308">
          <a:extLst>
            <a:ext uri="{FF2B5EF4-FFF2-40B4-BE49-F238E27FC236}">
              <a16:creationId xmlns:a16="http://schemas.microsoft.com/office/drawing/2014/main" id="{94A5088A-AA86-4097-9D27-8B7C2798AB56}"/>
            </a:ext>
          </a:extLst>
        </xdr:cNvPr>
        <xdr:cNvSpPr/>
      </xdr:nvSpPr>
      <xdr:spPr>
        <a:xfrm>
          <a:off x="27709478" y="135363858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299357</xdr:colOff>
      <xdr:row>379</xdr:row>
      <xdr:rowOff>55794</xdr:rowOff>
    </xdr:from>
    <xdr:to>
      <xdr:col>27</xdr:col>
      <xdr:colOff>561295</xdr:colOff>
      <xdr:row>380</xdr:row>
      <xdr:rowOff>162950</xdr:rowOff>
    </xdr:to>
    <xdr:sp macro="" textlink="">
      <xdr:nvSpPr>
        <xdr:cNvPr id="310" name="Forma en L 309">
          <a:extLst>
            <a:ext uri="{FF2B5EF4-FFF2-40B4-BE49-F238E27FC236}">
              <a16:creationId xmlns:a16="http://schemas.microsoft.com/office/drawing/2014/main" id="{82CE082C-5A72-4A92-B6E6-39742B89B585}"/>
            </a:ext>
          </a:extLst>
        </xdr:cNvPr>
        <xdr:cNvSpPr/>
      </xdr:nvSpPr>
      <xdr:spPr>
        <a:xfrm rot="18781898">
          <a:off x="26216712" y="13968293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277133</xdr:colOff>
      <xdr:row>379</xdr:row>
      <xdr:rowOff>70083</xdr:rowOff>
    </xdr:from>
    <xdr:to>
      <xdr:col>28</xdr:col>
      <xdr:colOff>539071</xdr:colOff>
      <xdr:row>380</xdr:row>
      <xdr:rowOff>177239</xdr:rowOff>
    </xdr:to>
    <xdr:sp macro="" textlink="">
      <xdr:nvSpPr>
        <xdr:cNvPr id="311" name="Forma en L 310">
          <a:extLst>
            <a:ext uri="{FF2B5EF4-FFF2-40B4-BE49-F238E27FC236}">
              <a16:creationId xmlns:a16="http://schemas.microsoft.com/office/drawing/2014/main" id="{FB663BE1-8CC3-4201-9558-2A33C3FEAD9D}"/>
            </a:ext>
          </a:extLst>
        </xdr:cNvPr>
        <xdr:cNvSpPr/>
      </xdr:nvSpPr>
      <xdr:spPr>
        <a:xfrm rot="18781898">
          <a:off x="26956488" y="13969722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250264</xdr:colOff>
      <xdr:row>379</xdr:row>
      <xdr:rowOff>13607</xdr:rowOff>
    </xdr:from>
    <xdr:to>
      <xdr:col>29</xdr:col>
      <xdr:colOff>440764</xdr:colOff>
      <xdr:row>379</xdr:row>
      <xdr:rowOff>168388</xdr:rowOff>
    </xdr:to>
    <xdr:sp macro="" textlink="">
      <xdr:nvSpPr>
        <xdr:cNvPr id="312" name="Rectángulo 311">
          <a:extLst>
            <a:ext uri="{FF2B5EF4-FFF2-40B4-BE49-F238E27FC236}">
              <a16:creationId xmlns:a16="http://schemas.microsoft.com/office/drawing/2014/main" id="{834BBD67-BFF6-4FE1-9471-0DD1DC6685E6}"/>
            </a:ext>
          </a:extLst>
        </xdr:cNvPr>
        <xdr:cNvSpPr/>
      </xdr:nvSpPr>
      <xdr:spPr>
        <a:xfrm>
          <a:off x="27709478" y="139622893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244928</xdr:colOff>
      <xdr:row>499</xdr:row>
      <xdr:rowOff>83009</xdr:rowOff>
    </xdr:from>
    <xdr:to>
      <xdr:col>27</xdr:col>
      <xdr:colOff>506866</xdr:colOff>
      <xdr:row>500</xdr:row>
      <xdr:rowOff>190165</xdr:rowOff>
    </xdr:to>
    <xdr:sp macro="" textlink="">
      <xdr:nvSpPr>
        <xdr:cNvPr id="319" name="Forma en L 318">
          <a:extLst>
            <a:ext uri="{FF2B5EF4-FFF2-40B4-BE49-F238E27FC236}">
              <a16:creationId xmlns:a16="http://schemas.microsoft.com/office/drawing/2014/main" id="{3186AA19-4000-4C05-8E2E-5714DCB0388F}"/>
            </a:ext>
          </a:extLst>
        </xdr:cNvPr>
        <xdr:cNvSpPr/>
      </xdr:nvSpPr>
      <xdr:spPr>
        <a:xfrm rot="18781898">
          <a:off x="26162283" y="15081358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222704</xdr:colOff>
      <xdr:row>499</xdr:row>
      <xdr:rowOff>97298</xdr:rowOff>
    </xdr:from>
    <xdr:to>
      <xdr:col>28</xdr:col>
      <xdr:colOff>484642</xdr:colOff>
      <xdr:row>501</xdr:row>
      <xdr:rowOff>13954</xdr:rowOff>
    </xdr:to>
    <xdr:sp macro="" textlink="">
      <xdr:nvSpPr>
        <xdr:cNvPr id="320" name="Forma en L 319">
          <a:extLst>
            <a:ext uri="{FF2B5EF4-FFF2-40B4-BE49-F238E27FC236}">
              <a16:creationId xmlns:a16="http://schemas.microsoft.com/office/drawing/2014/main" id="{C1AA11B3-7EC8-4446-84B3-4B1828B616E2}"/>
            </a:ext>
          </a:extLst>
        </xdr:cNvPr>
        <xdr:cNvSpPr/>
      </xdr:nvSpPr>
      <xdr:spPr>
        <a:xfrm rot="18781898">
          <a:off x="26902059" y="15082787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277478</xdr:colOff>
      <xdr:row>499</xdr:row>
      <xdr:rowOff>54429</xdr:rowOff>
    </xdr:from>
    <xdr:to>
      <xdr:col>29</xdr:col>
      <xdr:colOff>467978</xdr:colOff>
      <xdr:row>500</xdr:row>
      <xdr:rowOff>18710</xdr:rowOff>
    </xdr:to>
    <xdr:sp macro="" textlink="">
      <xdr:nvSpPr>
        <xdr:cNvPr id="321" name="Rectángulo 320">
          <a:extLst>
            <a:ext uri="{FF2B5EF4-FFF2-40B4-BE49-F238E27FC236}">
              <a16:creationId xmlns:a16="http://schemas.microsoft.com/office/drawing/2014/main" id="{3A8B9E70-AD18-4DD1-9A77-404AC703F483}"/>
            </a:ext>
          </a:extLst>
        </xdr:cNvPr>
        <xdr:cNvSpPr/>
      </xdr:nvSpPr>
      <xdr:spPr>
        <a:xfrm>
          <a:off x="27736692" y="150767143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285750</xdr:colOff>
      <xdr:row>510</xdr:row>
      <xdr:rowOff>1365</xdr:rowOff>
    </xdr:from>
    <xdr:to>
      <xdr:col>27</xdr:col>
      <xdr:colOff>547688</xdr:colOff>
      <xdr:row>511</xdr:row>
      <xdr:rowOff>108521</xdr:rowOff>
    </xdr:to>
    <xdr:sp macro="" textlink="">
      <xdr:nvSpPr>
        <xdr:cNvPr id="322" name="Forma en L 321">
          <a:extLst>
            <a:ext uri="{FF2B5EF4-FFF2-40B4-BE49-F238E27FC236}">
              <a16:creationId xmlns:a16="http://schemas.microsoft.com/office/drawing/2014/main" id="{708DB75A-224D-452E-9169-2ABBB26EED04}"/>
            </a:ext>
          </a:extLst>
        </xdr:cNvPr>
        <xdr:cNvSpPr/>
      </xdr:nvSpPr>
      <xdr:spPr>
        <a:xfrm rot="18781898">
          <a:off x="26203105" y="15329008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318300</xdr:colOff>
      <xdr:row>509</xdr:row>
      <xdr:rowOff>163285</xdr:rowOff>
    </xdr:from>
    <xdr:to>
      <xdr:col>29</xdr:col>
      <xdr:colOff>508800</xdr:colOff>
      <xdr:row>510</xdr:row>
      <xdr:rowOff>127566</xdr:rowOff>
    </xdr:to>
    <xdr:sp macro="" textlink="">
      <xdr:nvSpPr>
        <xdr:cNvPr id="324" name="Rectángulo 323">
          <a:extLst>
            <a:ext uri="{FF2B5EF4-FFF2-40B4-BE49-F238E27FC236}">
              <a16:creationId xmlns:a16="http://schemas.microsoft.com/office/drawing/2014/main" id="{6E1CA938-5AAB-4B51-B8D6-FDF9659CC49D}"/>
            </a:ext>
          </a:extLst>
        </xdr:cNvPr>
        <xdr:cNvSpPr/>
      </xdr:nvSpPr>
      <xdr:spPr>
        <a:xfrm>
          <a:off x="27777514" y="153243642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221</xdr:row>
      <xdr:rowOff>47625</xdr:rowOff>
    </xdr:from>
    <xdr:to>
      <xdr:col>29</xdr:col>
      <xdr:colOff>464344</xdr:colOff>
      <xdr:row>222</xdr:row>
      <xdr:rowOff>11906</xdr:rowOff>
    </xdr:to>
    <xdr:sp macro="" textlink="">
      <xdr:nvSpPr>
        <xdr:cNvPr id="326" name="Rectángulo 325">
          <a:extLst>
            <a:ext uri="{FF2B5EF4-FFF2-40B4-BE49-F238E27FC236}">
              <a16:creationId xmlns:a16="http://schemas.microsoft.com/office/drawing/2014/main" id="{9DB71D0E-83E2-4A83-9A2A-2E51A6353CF4}"/>
            </a:ext>
          </a:extLst>
        </xdr:cNvPr>
        <xdr:cNvSpPr/>
      </xdr:nvSpPr>
      <xdr:spPr>
        <a:xfrm>
          <a:off x="27733058" y="119001268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29</xdr:col>
      <xdr:colOff>273844</xdr:colOff>
      <xdr:row>263</xdr:row>
      <xdr:rowOff>47625</xdr:rowOff>
    </xdr:from>
    <xdr:to>
      <xdr:col>29</xdr:col>
      <xdr:colOff>464344</xdr:colOff>
      <xdr:row>264</xdr:row>
      <xdr:rowOff>11906</xdr:rowOff>
    </xdr:to>
    <xdr:sp macro="" textlink="">
      <xdr:nvSpPr>
        <xdr:cNvPr id="327" name="Rectángulo 326">
          <a:extLst>
            <a:ext uri="{FF2B5EF4-FFF2-40B4-BE49-F238E27FC236}">
              <a16:creationId xmlns:a16="http://schemas.microsoft.com/office/drawing/2014/main" id="{78A0FD2A-1931-4532-82FB-089ECEFB7144}"/>
            </a:ext>
          </a:extLst>
        </xdr:cNvPr>
        <xdr:cNvSpPr/>
      </xdr:nvSpPr>
      <xdr:spPr>
        <a:xfrm>
          <a:off x="27733058" y="119001268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7</xdr:col>
      <xdr:colOff>179916</xdr:colOff>
      <xdr:row>86</xdr:row>
      <xdr:rowOff>169334</xdr:rowOff>
    </xdr:from>
    <xdr:ext cx="790575" cy="571500"/>
    <xdr:pic>
      <xdr:nvPicPr>
        <xdr:cNvPr id="86" name="Imagen 85">
          <a:extLst>
            <a:ext uri="{FF2B5EF4-FFF2-40B4-BE49-F238E27FC236}">
              <a16:creationId xmlns:a16="http://schemas.microsoft.com/office/drawing/2014/main" id="{46972F2C-A25C-400A-9701-198B2BF0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7916" y="73778534"/>
          <a:ext cx="7905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126093</xdr:colOff>
      <xdr:row>85</xdr:row>
      <xdr:rowOff>73478</xdr:rowOff>
    </xdr:from>
    <xdr:ext cx="950822" cy="796078"/>
    <xdr:pic>
      <xdr:nvPicPr>
        <xdr:cNvPr id="92" name="531 Imagen" descr="36 Manguito electrosoldable.png">
          <a:extLst>
            <a:ext uri="{FF2B5EF4-FFF2-40B4-BE49-F238E27FC236}">
              <a16:creationId xmlns:a16="http://schemas.microsoft.com/office/drawing/2014/main" id="{2269AA87-ADF5-4F91-BB06-72896D664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7137743" y="73492178"/>
          <a:ext cx="950822" cy="796078"/>
        </a:xfrm>
        <a:prstGeom prst="rect">
          <a:avLst/>
        </a:prstGeom>
      </xdr:spPr>
    </xdr:pic>
    <xdr:clientData/>
  </xdr:oneCellAnchor>
  <xdr:twoCellAnchor>
    <xdr:from>
      <xdr:col>27</xdr:col>
      <xdr:colOff>253999</xdr:colOff>
      <xdr:row>88</xdr:row>
      <xdr:rowOff>25401</xdr:rowOff>
    </xdr:from>
    <xdr:to>
      <xdr:col>27</xdr:col>
      <xdr:colOff>515937</xdr:colOff>
      <xdr:row>89</xdr:row>
      <xdr:rowOff>132557</xdr:rowOff>
    </xdr:to>
    <xdr:sp macro="" textlink="">
      <xdr:nvSpPr>
        <xdr:cNvPr id="93" name="Forma en L 92">
          <a:extLst>
            <a:ext uri="{FF2B5EF4-FFF2-40B4-BE49-F238E27FC236}">
              <a16:creationId xmlns:a16="http://schemas.microsoft.com/office/drawing/2014/main" id="{6B3FFD3B-01D7-4191-8545-F1E38B09AE3F}"/>
            </a:ext>
          </a:extLst>
        </xdr:cNvPr>
        <xdr:cNvSpPr/>
      </xdr:nvSpPr>
      <xdr:spPr>
        <a:xfrm rot="18781898">
          <a:off x="25229740" y="740334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231775</xdr:colOff>
      <xdr:row>88</xdr:row>
      <xdr:rowOff>39690</xdr:rowOff>
    </xdr:from>
    <xdr:to>
      <xdr:col>28</xdr:col>
      <xdr:colOff>493713</xdr:colOff>
      <xdr:row>89</xdr:row>
      <xdr:rowOff>146846</xdr:rowOff>
    </xdr:to>
    <xdr:sp macro="" textlink="">
      <xdr:nvSpPr>
        <xdr:cNvPr id="185" name="Forma en L 184">
          <a:extLst>
            <a:ext uri="{FF2B5EF4-FFF2-40B4-BE49-F238E27FC236}">
              <a16:creationId xmlns:a16="http://schemas.microsoft.com/office/drawing/2014/main" id="{F5FD52E2-6FCF-4099-801E-DBA03630F168}"/>
            </a:ext>
          </a:extLst>
        </xdr:cNvPr>
        <xdr:cNvSpPr/>
      </xdr:nvSpPr>
      <xdr:spPr>
        <a:xfrm rot="18781898">
          <a:off x="25969516" y="740477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273844</xdr:colOff>
      <xdr:row>88</xdr:row>
      <xdr:rowOff>47625</xdr:rowOff>
    </xdr:from>
    <xdr:to>
      <xdr:col>29</xdr:col>
      <xdr:colOff>464344</xdr:colOff>
      <xdr:row>89</xdr:row>
      <xdr:rowOff>11906</xdr:rowOff>
    </xdr:to>
    <xdr:sp macro="" textlink="">
      <xdr:nvSpPr>
        <xdr:cNvPr id="224" name="Rectángulo 223">
          <a:extLst>
            <a:ext uri="{FF2B5EF4-FFF2-40B4-BE49-F238E27FC236}">
              <a16:creationId xmlns:a16="http://schemas.microsoft.com/office/drawing/2014/main" id="{799B07C7-650D-433C-9AC3-7D3127E01769}"/>
            </a:ext>
          </a:extLst>
        </xdr:cNvPr>
        <xdr:cNvSpPr/>
      </xdr:nvSpPr>
      <xdr:spPr>
        <a:xfrm>
          <a:off x="26791444" y="740378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7</xdr:col>
      <xdr:colOff>263525</xdr:colOff>
      <xdr:row>104</xdr:row>
      <xdr:rowOff>31750</xdr:rowOff>
    </xdr:from>
    <xdr:ext cx="781050" cy="900430"/>
    <xdr:pic>
      <xdr:nvPicPr>
        <xdr:cNvPr id="226" name="38 Imagen" descr="_MG_9147.jpg">
          <a:extLst>
            <a:ext uri="{FF2B5EF4-FFF2-40B4-BE49-F238E27FC236}">
              <a16:creationId xmlns:a16="http://schemas.microsoft.com/office/drawing/2014/main" id="{3B046336-339E-494E-899A-AF712B9E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931525" y="32816800"/>
          <a:ext cx="781050" cy="900430"/>
        </a:xfrm>
        <a:prstGeom prst="rect">
          <a:avLst/>
        </a:prstGeom>
      </xdr:spPr>
    </xdr:pic>
    <xdr:clientData/>
  </xdr:oneCellAnchor>
  <xdr:oneCellAnchor>
    <xdr:from>
      <xdr:col>13</xdr:col>
      <xdr:colOff>57150</xdr:colOff>
      <xdr:row>102</xdr:row>
      <xdr:rowOff>57150</xdr:rowOff>
    </xdr:from>
    <xdr:ext cx="1141730" cy="1295284"/>
    <xdr:pic>
      <xdr:nvPicPr>
        <xdr:cNvPr id="227" name="504 Imagen" descr="4 Reducción.png">
          <a:extLst>
            <a:ext uri="{FF2B5EF4-FFF2-40B4-BE49-F238E27FC236}">
              <a16:creationId xmlns:a16="http://schemas.microsoft.com/office/drawing/2014/main" id="{F19BFD1A-9C4D-4B6C-A15E-00B07BB3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7068800" y="32461200"/>
          <a:ext cx="1141730" cy="1295284"/>
        </a:xfrm>
        <a:prstGeom prst="rect">
          <a:avLst/>
        </a:prstGeom>
      </xdr:spPr>
    </xdr:pic>
    <xdr:clientData/>
  </xdr:oneCellAnchor>
  <xdr:twoCellAnchor>
    <xdr:from>
      <xdr:col>27</xdr:col>
      <xdr:colOff>266701</xdr:colOff>
      <xdr:row>105</xdr:row>
      <xdr:rowOff>50800</xdr:rowOff>
    </xdr:from>
    <xdr:to>
      <xdr:col>27</xdr:col>
      <xdr:colOff>528639</xdr:colOff>
      <xdr:row>106</xdr:row>
      <xdr:rowOff>157956</xdr:rowOff>
    </xdr:to>
    <xdr:sp macro="" textlink="">
      <xdr:nvSpPr>
        <xdr:cNvPr id="228" name="Forma en L 227">
          <a:extLst>
            <a:ext uri="{FF2B5EF4-FFF2-40B4-BE49-F238E27FC236}">
              <a16:creationId xmlns:a16="http://schemas.microsoft.com/office/drawing/2014/main" id="{9F78516A-E9B4-4497-9018-16986A46E2DE}"/>
            </a:ext>
          </a:extLst>
        </xdr:cNvPr>
        <xdr:cNvSpPr/>
      </xdr:nvSpPr>
      <xdr:spPr>
        <a:xfrm rot="18781898">
          <a:off x="25242442" y="3304420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244477</xdr:colOff>
      <xdr:row>105</xdr:row>
      <xdr:rowOff>65089</xdr:rowOff>
    </xdr:from>
    <xdr:to>
      <xdr:col>28</xdr:col>
      <xdr:colOff>506415</xdr:colOff>
      <xdr:row>106</xdr:row>
      <xdr:rowOff>172245</xdr:rowOff>
    </xdr:to>
    <xdr:sp macro="" textlink="">
      <xdr:nvSpPr>
        <xdr:cNvPr id="229" name="Forma en L 228">
          <a:extLst>
            <a:ext uri="{FF2B5EF4-FFF2-40B4-BE49-F238E27FC236}">
              <a16:creationId xmlns:a16="http://schemas.microsoft.com/office/drawing/2014/main" id="{960190D4-821F-4A2E-BE81-B8116802347C}"/>
            </a:ext>
          </a:extLst>
        </xdr:cNvPr>
        <xdr:cNvSpPr/>
      </xdr:nvSpPr>
      <xdr:spPr>
        <a:xfrm rot="18781898">
          <a:off x="25982218" y="3305849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273844</xdr:colOff>
      <xdr:row>105</xdr:row>
      <xdr:rowOff>47625</xdr:rowOff>
    </xdr:from>
    <xdr:to>
      <xdr:col>29</xdr:col>
      <xdr:colOff>464344</xdr:colOff>
      <xdr:row>106</xdr:row>
      <xdr:rowOff>11906</xdr:rowOff>
    </xdr:to>
    <xdr:sp macro="" textlink="">
      <xdr:nvSpPr>
        <xdr:cNvPr id="231" name="Rectángulo 230">
          <a:extLst>
            <a:ext uri="{FF2B5EF4-FFF2-40B4-BE49-F238E27FC236}">
              <a16:creationId xmlns:a16="http://schemas.microsoft.com/office/drawing/2014/main" id="{BBEB617D-2778-42D5-9A61-28D9F08EBCF7}"/>
            </a:ext>
          </a:extLst>
        </xdr:cNvPr>
        <xdr:cNvSpPr/>
      </xdr:nvSpPr>
      <xdr:spPr>
        <a:xfrm>
          <a:off x="26791444" y="3302317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7</xdr:col>
      <xdr:colOff>209551</xdr:colOff>
      <xdr:row>126</xdr:row>
      <xdr:rowOff>38100</xdr:rowOff>
    </xdr:from>
    <xdr:to>
      <xdr:col>7</xdr:col>
      <xdr:colOff>1096329</xdr:colOff>
      <xdr:row>130</xdr:row>
      <xdr:rowOff>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BD73F59B-63D9-4C61-9742-915AB5D34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877551" y="26460450"/>
          <a:ext cx="886778" cy="723900"/>
        </a:xfrm>
        <a:prstGeom prst="rect">
          <a:avLst/>
        </a:prstGeom>
      </xdr:spPr>
    </xdr:pic>
    <xdr:clientData/>
  </xdr:twoCellAnchor>
  <xdr:oneCellAnchor>
    <xdr:from>
      <xdr:col>7</xdr:col>
      <xdr:colOff>392906</xdr:colOff>
      <xdr:row>141</xdr:row>
      <xdr:rowOff>610146</xdr:rowOff>
    </xdr:from>
    <xdr:ext cx="438626" cy="1653750"/>
    <xdr:pic>
      <xdr:nvPicPr>
        <xdr:cNvPr id="233" name="Imagen 232">
          <a:extLst>
            <a:ext uri="{FF2B5EF4-FFF2-40B4-BE49-F238E27FC236}">
              <a16:creationId xmlns:a16="http://schemas.microsoft.com/office/drawing/2014/main" id="{4B07BE5E-A0F7-4B0A-B6FE-7F9B94AF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906" y="149295396"/>
          <a:ext cx="438626" cy="1653750"/>
        </a:xfrm>
        <a:prstGeom prst="rect">
          <a:avLst/>
        </a:prstGeom>
      </xdr:spPr>
    </xdr:pic>
    <xdr:clientData/>
  </xdr:oneCellAnchor>
  <xdr:oneCellAnchor>
    <xdr:from>
      <xdr:col>7</xdr:col>
      <xdr:colOff>392906</xdr:colOff>
      <xdr:row>158</xdr:row>
      <xdr:rowOff>619126</xdr:rowOff>
    </xdr:from>
    <xdr:ext cx="438626" cy="1655653"/>
    <xdr:pic>
      <xdr:nvPicPr>
        <xdr:cNvPr id="242" name="Imagen 241">
          <a:extLst>
            <a:ext uri="{FF2B5EF4-FFF2-40B4-BE49-F238E27FC236}">
              <a16:creationId xmlns:a16="http://schemas.microsoft.com/office/drawing/2014/main" id="{F5A8DF60-C2C7-45A5-955B-812F92A3B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906" y="152809576"/>
          <a:ext cx="438626" cy="1655653"/>
        </a:xfrm>
        <a:prstGeom prst="rect">
          <a:avLst/>
        </a:prstGeom>
      </xdr:spPr>
    </xdr:pic>
    <xdr:clientData/>
  </xdr:oneCellAnchor>
  <xdr:oneCellAnchor>
    <xdr:from>
      <xdr:col>13</xdr:col>
      <xdr:colOff>163286</xdr:colOff>
      <xdr:row>145</xdr:row>
      <xdr:rowOff>68036</xdr:rowOff>
    </xdr:from>
    <xdr:ext cx="1133169" cy="1361572"/>
    <xdr:pic>
      <xdr:nvPicPr>
        <xdr:cNvPr id="244" name="Imagen 243">
          <a:extLst>
            <a:ext uri="{FF2B5EF4-FFF2-40B4-BE49-F238E27FC236}">
              <a16:creationId xmlns:a16="http://schemas.microsoft.com/office/drawing/2014/main" id="{A53E040B-F27F-46D5-A1CD-BB5539C9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936" y="149972486"/>
          <a:ext cx="1133169" cy="1361572"/>
        </a:xfrm>
        <a:prstGeom prst="rect">
          <a:avLst/>
        </a:prstGeom>
      </xdr:spPr>
    </xdr:pic>
    <xdr:clientData/>
  </xdr:oneCellAnchor>
  <xdr:oneCellAnchor>
    <xdr:from>
      <xdr:col>13</xdr:col>
      <xdr:colOff>258535</xdr:colOff>
      <xdr:row>162</xdr:row>
      <xdr:rowOff>68036</xdr:rowOff>
    </xdr:from>
    <xdr:ext cx="1121739" cy="1348237"/>
    <xdr:pic>
      <xdr:nvPicPr>
        <xdr:cNvPr id="249" name="Imagen 248">
          <a:extLst>
            <a:ext uri="{FF2B5EF4-FFF2-40B4-BE49-F238E27FC236}">
              <a16:creationId xmlns:a16="http://schemas.microsoft.com/office/drawing/2014/main" id="{E3BC27E5-2368-4724-9137-548A44156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0185" y="153477686"/>
          <a:ext cx="1121739" cy="1348237"/>
        </a:xfrm>
        <a:prstGeom prst="rect">
          <a:avLst/>
        </a:prstGeom>
      </xdr:spPr>
    </xdr:pic>
    <xdr:clientData/>
  </xdr:oneCellAnchor>
  <xdr:twoCellAnchor>
    <xdr:from>
      <xdr:col>27</xdr:col>
      <xdr:colOff>285750</xdr:colOff>
      <xdr:row>147</xdr:row>
      <xdr:rowOff>151044</xdr:rowOff>
    </xdr:from>
    <xdr:to>
      <xdr:col>27</xdr:col>
      <xdr:colOff>547688</xdr:colOff>
      <xdr:row>149</xdr:row>
      <xdr:rowOff>67700</xdr:rowOff>
    </xdr:to>
    <xdr:sp macro="" textlink="">
      <xdr:nvSpPr>
        <xdr:cNvPr id="250" name="Forma en L 249">
          <a:extLst>
            <a:ext uri="{FF2B5EF4-FFF2-40B4-BE49-F238E27FC236}">
              <a16:creationId xmlns:a16="http://schemas.microsoft.com/office/drawing/2014/main" id="{3782555C-A732-4235-BE41-CAEB73BEAE1E}"/>
            </a:ext>
          </a:extLst>
        </xdr:cNvPr>
        <xdr:cNvSpPr/>
      </xdr:nvSpPr>
      <xdr:spPr>
        <a:xfrm rot="18781898">
          <a:off x="25261491" y="1504543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263526</xdr:colOff>
      <xdr:row>147</xdr:row>
      <xdr:rowOff>165333</xdr:rowOff>
    </xdr:from>
    <xdr:to>
      <xdr:col>28</xdr:col>
      <xdr:colOff>525464</xdr:colOff>
      <xdr:row>149</xdr:row>
      <xdr:rowOff>81989</xdr:rowOff>
    </xdr:to>
    <xdr:sp macro="" textlink="">
      <xdr:nvSpPr>
        <xdr:cNvPr id="254" name="Forma en L 253">
          <a:extLst>
            <a:ext uri="{FF2B5EF4-FFF2-40B4-BE49-F238E27FC236}">
              <a16:creationId xmlns:a16="http://schemas.microsoft.com/office/drawing/2014/main" id="{A660645D-37DA-4833-A258-9FC54DD40EDB}"/>
            </a:ext>
          </a:extLst>
        </xdr:cNvPr>
        <xdr:cNvSpPr/>
      </xdr:nvSpPr>
      <xdr:spPr>
        <a:xfrm rot="18781898">
          <a:off x="26001267" y="15046864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263872</xdr:colOff>
      <xdr:row>147</xdr:row>
      <xdr:rowOff>122464</xdr:rowOff>
    </xdr:from>
    <xdr:to>
      <xdr:col>29</xdr:col>
      <xdr:colOff>454372</xdr:colOff>
      <xdr:row>148</xdr:row>
      <xdr:rowOff>86745</xdr:rowOff>
    </xdr:to>
    <xdr:sp macro="" textlink="">
      <xdr:nvSpPr>
        <xdr:cNvPr id="259" name="Rectángulo 258">
          <a:extLst>
            <a:ext uri="{FF2B5EF4-FFF2-40B4-BE49-F238E27FC236}">
              <a16:creationId xmlns:a16="http://schemas.microsoft.com/office/drawing/2014/main" id="{5EBD5666-8BD4-45E9-913E-9FE7B88CE6D8}"/>
            </a:ext>
          </a:extLst>
        </xdr:cNvPr>
        <xdr:cNvSpPr/>
      </xdr:nvSpPr>
      <xdr:spPr>
        <a:xfrm>
          <a:off x="26781472" y="150407914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299357</xdr:colOff>
      <xdr:row>164</xdr:row>
      <xdr:rowOff>55794</xdr:rowOff>
    </xdr:from>
    <xdr:to>
      <xdr:col>27</xdr:col>
      <xdr:colOff>561295</xdr:colOff>
      <xdr:row>165</xdr:row>
      <xdr:rowOff>162950</xdr:rowOff>
    </xdr:to>
    <xdr:sp macro="" textlink="">
      <xdr:nvSpPr>
        <xdr:cNvPr id="260" name="Forma en L 259">
          <a:extLst>
            <a:ext uri="{FF2B5EF4-FFF2-40B4-BE49-F238E27FC236}">
              <a16:creationId xmlns:a16="http://schemas.microsoft.com/office/drawing/2014/main" id="{0AE3F824-2031-49C1-BCF9-169DE98FCB3E}"/>
            </a:ext>
          </a:extLst>
        </xdr:cNvPr>
        <xdr:cNvSpPr/>
      </xdr:nvSpPr>
      <xdr:spPr>
        <a:xfrm rot="18781898">
          <a:off x="25275098" y="15386430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277133</xdr:colOff>
      <xdr:row>164</xdr:row>
      <xdr:rowOff>70083</xdr:rowOff>
    </xdr:from>
    <xdr:to>
      <xdr:col>28</xdr:col>
      <xdr:colOff>539071</xdr:colOff>
      <xdr:row>165</xdr:row>
      <xdr:rowOff>177239</xdr:rowOff>
    </xdr:to>
    <xdr:sp macro="" textlink="">
      <xdr:nvSpPr>
        <xdr:cNvPr id="261" name="Forma en L 260">
          <a:extLst>
            <a:ext uri="{FF2B5EF4-FFF2-40B4-BE49-F238E27FC236}">
              <a16:creationId xmlns:a16="http://schemas.microsoft.com/office/drawing/2014/main" id="{216C73F7-F95E-4060-8021-8D46FF4AC431}"/>
            </a:ext>
          </a:extLst>
        </xdr:cNvPr>
        <xdr:cNvSpPr/>
      </xdr:nvSpPr>
      <xdr:spPr>
        <a:xfrm rot="18781898">
          <a:off x="26014874" y="15387859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331907</xdr:colOff>
      <xdr:row>164</xdr:row>
      <xdr:rowOff>27214</xdr:rowOff>
    </xdr:from>
    <xdr:to>
      <xdr:col>29</xdr:col>
      <xdr:colOff>522407</xdr:colOff>
      <xdr:row>164</xdr:row>
      <xdr:rowOff>181995</xdr:rowOff>
    </xdr:to>
    <xdr:sp macro="" textlink="">
      <xdr:nvSpPr>
        <xdr:cNvPr id="262" name="Rectángulo 261">
          <a:extLst>
            <a:ext uri="{FF2B5EF4-FFF2-40B4-BE49-F238E27FC236}">
              <a16:creationId xmlns:a16="http://schemas.microsoft.com/office/drawing/2014/main" id="{DF18697B-14A6-4D60-8851-723893CB48D8}"/>
            </a:ext>
          </a:extLst>
        </xdr:cNvPr>
        <xdr:cNvSpPr/>
      </xdr:nvSpPr>
      <xdr:spPr>
        <a:xfrm>
          <a:off x="26849507" y="153817864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13</xdr:col>
      <xdr:colOff>95250</xdr:colOff>
      <xdr:row>269</xdr:row>
      <xdr:rowOff>114300</xdr:rowOff>
    </xdr:from>
    <xdr:to>
      <xdr:col>13</xdr:col>
      <xdr:colOff>1289277</xdr:colOff>
      <xdr:row>276</xdr:row>
      <xdr:rowOff>82582</xdr:rowOff>
    </xdr:to>
    <xdr:pic>
      <xdr:nvPicPr>
        <xdr:cNvPr id="264" name="539 Imagen" descr="44 Codo 45º manipulado.png">
          <a:extLst>
            <a:ext uri="{FF2B5EF4-FFF2-40B4-BE49-F238E27FC236}">
              <a16:creationId xmlns:a16="http://schemas.microsoft.com/office/drawing/2014/main" id="{8EE47C94-1195-4DE0-84D3-168D97D2D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7106900" y="53892450"/>
          <a:ext cx="1194027" cy="1758982"/>
        </a:xfrm>
        <a:prstGeom prst="rect">
          <a:avLst/>
        </a:prstGeom>
      </xdr:spPr>
    </xdr:pic>
    <xdr:clientData/>
  </xdr:twoCellAnchor>
  <xdr:oneCellAnchor>
    <xdr:from>
      <xdr:col>7</xdr:col>
      <xdr:colOff>35625</xdr:colOff>
      <xdr:row>305</xdr:row>
      <xdr:rowOff>8237</xdr:rowOff>
    </xdr:from>
    <xdr:ext cx="1156904" cy="707663"/>
    <xdr:pic>
      <xdr:nvPicPr>
        <xdr:cNvPr id="275" name="Imagen 274">
          <a:extLst>
            <a:ext uri="{FF2B5EF4-FFF2-40B4-BE49-F238E27FC236}">
              <a16:creationId xmlns:a16="http://schemas.microsoft.com/office/drawing/2014/main" id="{B25845CF-9479-45DA-AA0F-45CCCF71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3625" y="143283287"/>
          <a:ext cx="1156904" cy="707663"/>
        </a:xfrm>
        <a:prstGeom prst="rect">
          <a:avLst/>
        </a:prstGeom>
      </xdr:spPr>
    </xdr:pic>
    <xdr:clientData/>
  </xdr:oneCellAnchor>
  <xdr:oneCellAnchor>
    <xdr:from>
      <xdr:col>7</xdr:col>
      <xdr:colOff>71437</xdr:colOff>
      <xdr:row>315</xdr:row>
      <xdr:rowOff>71437</xdr:rowOff>
    </xdr:from>
    <xdr:ext cx="1167487" cy="713378"/>
    <xdr:pic>
      <xdr:nvPicPr>
        <xdr:cNvPr id="276" name="Imagen 275">
          <a:extLst>
            <a:ext uri="{FF2B5EF4-FFF2-40B4-BE49-F238E27FC236}">
              <a16:creationId xmlns:a16="http://schemas.microsoft.com/office/drawing/2014/main" id="{437DB86F-DA12-4D78-B00D-B917BC69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9437" y="145708687"/>
          <a:ext cx="1167487" cy="713378"/>
        </a:xfrm>
        <a:prstGeom prst="rect">
          <a:avLst/>
        </a:prstGeom>
      </xdr:spPr>
    </xdr:pic>
    <xdr:clientData/>
  </xdr:oneCellAnchor>
  <xdr:oneCellAnchor>
    <xdr:from>
      <xdr:col>13</xdr:col>
      <xdr:colOff>204107</xdr:colOff>
      <xdr:row>307</xdr:row>
      <xdr:rowOff>68036</xdr:rowOff>
    </xdr:from>
    <xdr:ext cx="1184864" cy="734404"/>
    <xdr:pic>
      <xdr:nvPicPr>
        <xdr:cNvPr id="277" name="540 Imagen" descr="45 Te manipulada.png">
          <a:extLst>
            <a:ext uri="{FF2B5EF4-FFF2-40B4-BE49-F238E27FC236}">
              <a16:creationId xmlns:a16="http://schemas.microsoft.com/office/drawing/2014/main" id="{1EEE6679-0837-40FA-B8DE-A5E71C4CE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7215757" y="143724086"/>
          <a:ext cx="1184864" cy="734404"/>
        </a:xfrm>
        <a:prstGeom prst="rect">
          <a:avLst/>
        </a:prstGeom>
      </xdr:spPr>
    </xdr:pic>
    <xdr:clientData/>
  </xdr:oneCellAnchor>
  <xdr:oneCellAnchor>
    <xdr:from>
      <xdr:col>13</xdr:col>
      <xdr:colOff>136072</xdr:colOff>
      <xdr:row>317</xdr:row>
      <xdr:rowOff>149679</xdr:rowOff>
    </xdr:from>
    <xdr:ext cx="1181054" cy="745833"/>
    <xdr:pic>
      <xdr:nvPicPr>
        <xdr:cNvPr id="279" name="540 Imagen" descr="45 Te manipulada.png">
          <a:extLst>
            <a:ext uri="{FF2B5EF4-FFF2-40B4-BE49-F238E27FC236}">
              <a16:creationId xmlns:a16="http://schemas.microsoft.com/office/drawing/2014/main" id="{A3EA1FA8-2735-4489-8104-F08F1972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7147722" y="146167929"/>
          <a:ext cx="1181054" cy="745833"/>
        </a:xfrm>
        <a:prstGeom prst="rect">
          <a:avLst/>
        </a:prstGeom>
      </xdr:spPr>
    </xdr:pic>
    <xdr:clientData/>
  </xdr:oneCellAnchor>
  <xdr:twoCellAnchor>
    <xdr:from>
      <xdr:col>27</xdr:col>
      <xdr:colOff>299358</xdr:colOff>
      <xdr:row>307</xdr:row>
      <xdr:rowOff>164651</xdr:rowOff>
    </xdr:from>
    <xdr:to>
      <xdr:col>27</xdr:col>
      <xdr:colOff>561296</xdr:colOff>
      <xdr:row>309</xdr:row>
      <xdr:rowOff>81307</xdr:rowOff>
    </xdr:to>
    <xdr:sp macro="" textlink="">
      <xdr:nvSpPr>
        <xdr:cNvPr id="281" name="Forma en L 280">
          <a:extLst>
            <a:ext uri="{FF2B5EF4-FFF2-40B4-BE49-F238E27FC236}">
              <a16:creationId xmlns:a16="http://schemas.microsoft.com/office/drawing/2014/main" id="{7411E878-0E70-4666-B31C-24BE5B5387EE}"/>
            </a:ext>
          </a:extLst>
        </xdr:cNvPr>
        <xdr:cNvSpPr/>
      </xdr:nvSpPr>
      <xdr:spPr>
        <a:xfrm rot="18781898">
          <a:off x="25275099" y="1438385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277134</xdr:colOff>
      <xdr:row>307</xdr:row>
      <xdr:rowOff>178940</xdr:rowOff>
    </xdr:from>
    <xdr:to>
      <xdr:col>28</xdr:col>
      <xdr:colOff>539072</xdr:colOff>
      <xdr:row>309</xdr:row>
      <xdr:rowOff>95596</xdr:rowOff>
    </xdr:to>
    <xdr:sp macro="" textlink="">
      <xdr:nvSpPr>
        <xdr:cNvPr id="282" name="Forma en L 281">
          <a:extLst>
            <a:ext uri="{FF2B5EF4-FFF2-40B4-BE49-F238E27FC236}">
              <a16:creationId xmlns:a16="http://schemas.microsoft.com/office/drawing/2014/main" id="{93F0F307-03C9-492E-9DF6-DC4CB839732F}"/>
            </a:ext>
          </a:extLst>
        </xdr:cNvPr>
        <xdr:cNvSpPr/>
      </xdr:nvSpPr>
      <xdr:spPr>
        <a:xfrm rot="18781898">
          <a:off x="26014875" y="1438528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277479</xdr:colOff>
      <xdr:row>308</xdr:row>
      <xdr:rowOff>54429</xdr:rowOff>
    </xdr:from>
    <xdr:to>
      <xdr:col>29</xdr:col>
      <xdr:colOff>467979</xdr:colOff>
      <xdr:row>309</xdr:row>
      <xdr:rowOff>18710</xdr:rowOff>
    </xdr:to>
    <xdr:sp macro="" textlink="">
      <xdr:nvSpPr>
        <xdr:cNvPr id="283" name="Rectángulo 282">
          <a:extLst>
            <a:ext uri="{FF2B5EF4-FFF2-40B4-BE49-F238E27FC236}">
              <a16:creationId xmlns:a16="http://schemas.microsoft.com/office/drawing/2014/main" id="{E79E7FDC-3A1A-4492-A5F3-7CECDEC42625}"/>
            </a:ext>
          </a:extLst>
        </xdr:cNvPr>
        <xdr:cNvSpPr/>
      </xdr:nvSpPr>
      <xdr:spPr>
        <a:xfrm>
          <a:off x="26795079" y="143900979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27</xdr:col>
      <xdr:colOff>272142</xdr:colOff>
      <xdr:row>318</xdr:row>
      <xdr:rowOff>14973</xdr:rowOff>
    </xdr:from>
    <xdr:to>
      <xdr:col>27</xdr:col>
      <xdr:colOff>534080</xdr:colOff>
      <xdr:row>319</xdr:row>
      <xdr:rowOff>122129</xdr:rowOff>
    </xdr:to>
    <xdr:sp macro="" textlink="">
      <xdr:nvSpPr>
        <xdr:cNvPr id="284" name="Forma en L 283">
          <a:extLst>
            <a:ext uri="{FF2B5EF4-FFF2-40B4-BE49-F238E27FC236}">
              <a16:creationId xmlns:a16="http://schemas.microsoft.com/office/drawing/2014/main" id="{DF57C2E1-4BF8-430D-9354-F8F9F406A00D}"/>
            </a:ext>
          </a:extLst>
        </xdr:cNvPr>
        <xdr:cNvSpPr/>
      </xdr:nvSpPr>
      <xdr:spPr>
        <a:xfrm rot="18781898">
          <a:off x="25247883" y="14624158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249918</xdr:colOff>
      <xdr:row>318</xdr:row>
      <xdr:rowOff>29262</xdr:rowOff>
    </xdr:from>
    <xdr:to>
      <xdr:col>28</xdr:col>
      <xdr:colOff>511856</xdr:colOff>
      <xdr:row>319</xdr:row>
      <xdr:rowOff>136418</xdr:rowOff>
    </xdr:to>
    <xdr:sp macro="" textlink="">
      <xdr:nvSpPr>
        <xdr:cNvPr id="285" name="Forma en L 284">
          <a:extLst>
            <a:ext uri="{FF2B5EF4-FFF2-40B4-BE49-F238E27FC236}">
              <a16:creationId xmlns:a16="http://schemas.microsoft.com/office/drawing/2014/main" id="{850666D1-FDC7-431F-BDEF-B8E3A3A63287}"/>
            </a:ext>
          </a:extLst>
        </xdr:cNvPr>
        <xdr:cNvSpPr/>
      </xdr:nvSpPr>
      <xdr:spPr>
        <a:xfrm rot="18781898">
          <a:off x="25987659" y="14625587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304692</xdr:colOff>
      <xdr:row>317</xdr:row>
      <xdr:rowOff>176893</xdr:rowOff>
    </xdr:from>
    <xdr:to>
      <xdr:col>29</xdr:col>
      <xdr:colOff>495192</xdr:colOff>
      <xdr:row>318</xdr:row>
      <xdr:rowOff>141174</xdr:rowOff>
    </xdr:to>
    <xdr:sp macro="" textlink="">
      <xdr:nvSpPr>
        <xdr:cNvPr id="287" name="Rectángulo 286">
          <a:extLst>
            <a:ext uri="{FF2B5EF4-FFF2-40B4-BE49-F238E27FC236}">
              <a16:creationId xmlns:a16="http://schemas.microsoft.com/office/drawing/2014/main" id="{217A20E5-C8BF-4241-B71C-83CA56A4AA07}"/>
            </a:ext>
          </a:extLst>
        </xdr:cNvPr>
        <xdr:cNvSpPr/>
      </xdr:nvSpPr>
      <xdr:spPr>
        <a:xfrm>
          <a:off x="26822292" y="146195143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7</xdr:col>
      <xdr:colOff>107156</xdr:colOff>
      <xdr:row>768</xdr:row>
      <xdr:rowOff>369094</xdr:rowOff>
    </xdr:from>
    <xdr:to>
      <xdr:col>7</xdr:col>
      <xdr:colOff>1026382</xdr:colOff>
      <xdr:row>772</xdr:row>
      <xdr:rowOff>145320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C76208-F9D1-4C51-81A5-14508EF9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9562" y="159698532"/>
          <a:ext cx="919226" cy="91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142876</xdr:colOff>
      <xdr:row>770</xdr:row>
      <xdr:rowOff>-1</xdr:rowOff>
    </xdr:from>
    <xdr:to>
      <xdr:col>13</xdr:col>
      <xdr:colOff>1476508</xdr:colOff>
      <xdr:row>774</xdr:row>
      <xdr:rowOff>101047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CA86C44-EF3A-4667-9D03-26475D6E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8073689" y="160091437"/>
          <a:ext cx="1333632" cy="8630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556</xdr:row>
      <xdr:rowOff>222250</xdr:rowOff>
    </xdr:from>
    <xdr:to>
      <xdr:col>7</xdr:col>
      <xdr:colOff>1111250</xdr:colOff>
      <xdr:row>559</xdr:row>
      <xdr:rowOff>95465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C583E9C4-0C72-4A97-90DF-4E711CA5F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t="12702" r="21496" b="13813"/>
        <a:stretch>
          <a:fillRect/>
        </a:stretch>
      </xdr:blipFill>
      <xdr:spPr bwMode="auto">
        <a:xfrm>
          <a:off x="11620500" y="121285000"/>
          <a:ext cx="1111250" cy="905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83344</xdr:colOff>
      <xdr:row>556</xdr:row>
      <xdr:rowOff>-1</xdr:rowOff>
    </xdr:from>
    <xdr:to>
      <xdr:col>14</xdr:col>
      <xdr:colOff>23334</xdr:colOff>
      <xdr:row>558</xdr:row>
      <xdr:rowOff>107156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6D022E6-2811-4631-8AB6-07810E78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0" y="117228937"/>
          <a:ext cx="1452084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142874</xdr:colOff>
      <xdr:row>668</xdr:row>
      <xdr:rowOff>42032</xdr:rowOff>
    </xdr:from>
    <xdr:to>
      <xdr:col>7</xdr:col>
      <xdr:colOff>1079499</xdr:colOff>
      <xdr:row>671</xdr:row>
      <xdr:rowOff>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B35BF7A7-282C-4FF4-A49C-947FD704C0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9" t="-1" r="21932" b="8374"/>
        <a:stretch>
          <a:fillRect/>
        </a:stretch>
      </xdr:blipFill>
      <xdr:spPr bwMode="auto">
        <a:xfrm>
          <a:off x="11763374" y="148886032"/>
          <a:ext cx="936625" cy="989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71438</xdr:colOff>
      <xdr:row>666</xdr:row>
      <xdr:rowOff>155028</xdr:rowOff>
    </xdr:from>
    <xdr:to>
      <xdr:col>13</xdr:col>
      <xdr:colOff>1428751</xdr:colOff>
      <xdr:row>671</xdr:row>
      <xdr:rowOff>102833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BA14AB9-B5BB-43E7-BD34-88B92E2B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7994313" y="142855403"/>
          <a:ext cx="1357313" cy="1360680"/>
        </a:xfrm>
        <a:prstGeom prst="rect">
          <a:avLst/>
        </a:prstGeom>
      </xdr:spPr>
    </xdr:pic>
    <xdr:clientData/>
  </xdr:twoCellAnchor>
  <xdr:twoCellAnchor editAs="oneCell">
    <xdr:from>
      <xdr:col>7</xdr:col>
      <xdr:colOff>23033</xdr:colOff>
      <xdr:row>677</xdr:row>
      <xdr:rowOff>586404</xdr:rowOff>
    </xdr:from>
    <xdr:to>
      <xdr:col>7</xdr:col>
      <xdr:colOff>1191433</xdr:colOff>
      <xdr:row>679</xdr:row>
      <xdr:rowOff>138741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1AC26C96-BC4E-419A-BB4A-A8A8FEE4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38478">
          <a:off x="11643533" y="146303029"/>
          <a:ext cx="1168400" cy="393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31750</xdr:colOff>
      <xdr:row>677</xdr:row>
      <xdr:rowOff>523874</xdr:rowOff>
    </xdr:from>
    <xdr:to>
      <xdr:col>14</xdr:col>
      <xdr:colOff>70237</xdr:colOff>
      <xdr:row>680</xdr:row>
      <xdr:rowOff>151088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348E358D-A413-4146-B819-F9B1C96B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7954625" y="152384124"/>
          <a:ext cx="1546612" cy="659089"/>
        </a:xfrm>
        <a:prstGeom prst="rect">
          <a:avLst/>
        </a:prstGeom>
      </xdr:spPr>
    </xdr:pic>
    <xdr:clientData/>
  </xdr:twoCellAnchor>
  <xdr:twoCellAnchor editAs="oneCell">
    <xdr:from>
      <xdr:col>7</xdr:col>
      <xdr:colOff>15457</xdr:colOff>
      <xdr:row>652</xdr:row>
      <xdr:rowOff>142875</xdr:rowOff>
    </xdr:from>
    <xdr:to>
      <xdr:col>7</xdr:col>
      <xdr:colOff>1210260</xdr:colOff>
      <xdr:row>657</xdr:row>
      <xdr:rowOff>15875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A2063CDE-95F4-42AD-8A61-B6C3D563B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11994" r="12002" b="12046"/>
        <a:stretch>
          <a:fillRect/>
        </a:stretch>
      </xdr:blipFill>
      <xdr:spPr bwMode="auto">
        <a:xfrm>
          <a:off x="11635957" y="145478500"/>
          <a:ext cx="1194803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31751</xdr:colOff>
      <xdr:row>649</xdr:row>
      <xdr:rowOff>70926</xdr:rowOff>
    </xdr:from>
    <xdr:to>
      <xdr:col>13</xdr:col>
      <xdr:colOff>1412879</xdr:colOff>
      <xdr:row>658</xdr:row>
      <xdr:rowOff>177100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8C6677AE-6D6C-4680-AE38-00DB44663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5400000">
          <a:off x="17504665" y="144844481"/>
          <a:ext cx="2273111" cy="1381128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142876</xdr:colOff>
      <xdr:row>189</xdr:row>
      <xdr:rowOff>333374</xdr:rowOff>
    </xdr:from>
    <xdr:to>
      <xdr:col>7</xdr:col>
      <xdr:colOff>1130042</xdr:colOff>
      <xdr:row>193</xdr:row>
      <xdr:rowOff>41212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7C8184D1-F645-4D83-B941-02FC93C11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42" t="17005" r="24272" b="11671"/>
        <a:stretch>
          <a:fillRect/>
        </a:stretch>
      </xdr:blipFill>
      <xdr:spPr bwMode="auto">
        <a:xfrm>
          <a:off x="11763376" y="40465374"/>
          <a:ext cx="987166" cy="93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111124</xdr:colOff>
      <xdr:row>189</xdr:row>
      <xdr:rowOff>298088</xdr:rowOff>
    </xdr:from>
    <xdr:to>
      <xdr:col>13</xdr:col>
      <xdr:colOff>1492249</xdr:colOff>
      <xdr:row>195</xdr:row>
      <xdr:rowOff>75838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33576783-7B52-4A3D-B28C-B4C829C2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8033999" y="40430088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242</xdr:row>
      <xdr:rowOff>333374</xdr:rowOff>
    </xdr:from>
    <xdr:to>
      <xdr:col>7</xdr:col>
      <xdr:colOff>1093676</xdr:colOff>
      <xdr:row>247</xdr:row>
      <xdr:rowOff>174626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70316F97-96B6-467F-85D9-29D6875419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8" t="14444" r="31967" b="16738"/>
        <a:stretch>
          <a:fillRect/>
        </a:stretch>
      </xdr:blipFill>
      <xdr:spPr bwMode="auto">
        <a:xfrm>
          <a:off x="11684000" y="52863749"/>
          <a:ext cx="1030176" cy="125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47624</xdr:colOff>
      <xdr:row>241</xdr:row>
      <xdr:rowOff>142875</xdr:rowOff>
    </xdr:from>
    <xdr:to>
      <xdr:col>13</xdr:col>
      <xdr:colOff>1488712</xdr:colOff>
      <xdr:row>246</xdr:row>
      <xdr:rowOff>171088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9410BDB1-85F4-4BE8-81DE-D376444B6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7970499" y="52482750"/>
          <a:ext cx="1441088" cy="1441088"/>
        </a:xfrm>
        <a:prstGeom prst="rect">
          <a:avLst/>
        </a:prstGeom>
      </xdr:spPr>
    </xdr:pic>
    <xdr:clientData/>
  </xdr:twoCellAnchor>
  <xdr:twoCellAnchor editAs="oneCell">
    <xdr:from>
      <xdr:col>13</xdr:col>
      <xdr:colOff>156993</xdr:colOff>
      <xdr:row>125</xdr:row>
      <xdr:rowOff>176892</xdr:rowOff>
    </xdr:from>
    <xdr:to>
      <xdr:col>13</xdr:col>
      <xdr:colOff>1406647</xdr:colOff>
      <xdr:row>135</xdr:row>
      <xdr:rowOff>18907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265BF8A-CB9B-A2C9-B67A-D360E09F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16200000">
          <a:off x="17856133" y="27013930"/>
          <a:ext cx="1747015" cy="1249654"/>
        </a:xfrm>
        <a:prstGeom prst="rect">
          <a:avLst/>
        </a:prstGeom>
      </xdr:spPr>
    </xdr:pic>
    <xdr:clientData/>
  </xdr:twoCellAnchor>
  <xdr:twoCellAnchor>
    <xdr:from>
      <xdr:col>28</xdr:col>
      <xdr:colOff>273844</xdr:colOff>
      <xdr:row>733</xdr:row>
      <xdr:rowOff>11907</xdr:rowOff>
    </xdr:from>
    <xdr:to>
      <xdr:col>28</xdr:col>
      <xdr:colOff>464344</xdr:colOff>
      <xdr:row>733</xdr:row>
      <xdr:rowOff>166688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945C8B7A-B4E1-4BBE-BF9F-17D3C107F6D0}"/>
            </a:ext>
          </a:extLst>
        </xdr:cNvPr>
        <xdr:cNvSpPr/>
      </xdr:nvSpPr>
      <xdr:spPr>
        <a:xfrm>
          <a:off x="27867769" y="174852807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26</xdr:col>
      <xdr:colOff>257175</xdr:colOff>
      <xdr:row>733</xdr:row>
      <xdr:rowOff>38100</xdr:rowOff>
    </xdr:from>
    <xdr:to>
      <xdr:col>26</xdr:col>
      <xdr:colOff>519113</xdr:colOff>
      <xdr:row>734</xdr:row>
      <xdr:rowOff>145256</xdr:rowOff>
    </xdr:to>
    <xdr:sp macro="" textlink="">
      <xdr:nvSpPr>
        <xdr:cNvPr id="107" name="Forma en L 106">
          <a:extLst>
            <a:ext uri="{FF2B5EF4-FFF2-40B4-BE49-F238E27FC236}">
              <a16:creationId xmlns:a16="http://schemas.microsoft.com/office/drawing/2014/main" id="{BF132E9D-CB2A-4310-9C05-B719DECC3F9F}"/>
            </a:ext>
          </a:extLst>
        </xdr:cNvPr>
        <xdr:cNvSpPr/>
      </xdr:nvSpPr>
      <xdr:spPr>
        <a:xfrm rot="18781898">
          <a:off x="26337816" y="1748968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266701</xdr:colOff>
      <xdr:row>733</xdr:row>
      <xdr:rowOff>52389</xdr:rowOff>
    </xdr:from>
    <xdr:to>
      <xdr:col>27</xdr:col>
      <xdr:colOff>528639</xdr:colOff>
      <xdr:row>734</xdr:row>
      <xdr:rowOff>159545</xdr:rowOff>
    </xdr:to>
    <xdr:sp macro="" textlink="">
      <xdr:nvSpPr>
        <xdr:cNvPr id="111" name="Forma en L 110">
          <a:extLst>
            <a:ext uri="{FF2B5EF4-FFF2-40B4-BE49-F238E27FC236}">
              <a16:creationId xmlns:a16="http://schemas.microsoft.com/office/drawing/2014/main" id="{953B420A-F863-4738-B602-FEC6597BF1AB}"/>
            </a:ext>
          </a:extLst>
        </xdr:cNvPr>
        <xdr:cNvSpPr/>
      </xdr:nvSpPr>
      <xdr:spPr>
        <a:xfrm rot="18781898">
          <a:off x="27014092" y="1749111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14</xdr:col>
      <xdr:colOff>199572</xdr:colOff>
      <xdr:row>732</xdr:row>
      <xdr:rowOff>36286</xdr:rowOff>
    </xdr:from>
    <xdr:to>
      <xdr:col>15</xdr:col>
      <xdr:colOff>187779</xdr:colOff>
      <xdr:row>737</xdr:row>
      <xdr:rowOff>172273</xdr:rowOff>
    </xdr:to>
    <xdr:pic>
      <xdr:nvPicPr>
        <xdr:cNvPr id="142" name="526 Imagen" descr="31 Enlace ranurado.png">
          <a:extLst>
            <a:ext uri="{FF2B5EF4-FFF2-40B4-BE49-F238E27FC236}">
              <a16:creationId xmlns:a16="http://schemas.microsoft.com/office/drawing/2014/main" id="{D7941545-BAE5-4E3B-8F19-4408ADE33E31}"/>
            </a:ext>
            <a:ext uri="{147F2762-F138-4A5C-976F-8EAC2B608ADB}">
              <a16:predDERef xmlns:a16="http://schemas.microsoft.com/office/drawing/2014/main" pre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8954297" y="174686686"/>
          <a:ext cx="902607" cy="1088487"/>
        </a:xfrm>
        <a:prstGeom prst="rect">
          <a:avLst/>
        </a:prstGeom>
      </xdr:spPr>
    </xdr:pic>
    <xdr:clientData/>
  </xdr:twoCellAnchor>
  <xdr:twoCellAnchor editAs="oneCell">
    <xdr:from>
      <xdr:col>7</xdr:col>
      <xdr:colOff>215169</xdr:colOff>
      <xdr:row>731</xdr:row>
      <xdr:rowOff>530677</xdr:rowOff>
    </xdr:from>
    <xdr:to>
      <xdr:col>7</xdr:col>
      <xdr:colOff>1040949</xdr:colOff>
      <xdr:row>735</xdr:row>
      <xdr:rowOff>119742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2BFC94BA-B26C-2266-F82D-D8C77BA58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2883" y="166061570"/>
          <a:ext cx="825780" cy="827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136072</xdr:colOff>
      <xdr:row>779</xdr:row>
      <xdr:rowOff>265339</xdr:rowOff>
    </xdr:from>
    <xdr:to>
      <xdr:col>7</xdr:col>
      <xdr:colOff>1136197</xdr:colOff>
      <xdr:row>780</xdr:row>
      <xdr:rowOff>493939</xdr:rowOff>
    </xdr:to>
    <xdr:pic>
      <xdr:nvPicPr>
        <xdr:cNvPr id="268" name="Grupo 20">
          <a:extLst>
            <a:ext uri="{FF2B5EF4-FFF2-40B4-BE49-F238E27FC236}">
              <a16:creationId xmlns:a16="http://schemas.microsoft.com/office/drawing/2014/main" id="{F6769320-24D6-43D6-17F7-7EFDBBC8A75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233"/>
        <a:stretch>
          <a:fillRect/>
        </a:stretch>
      </xdr:blipFill>
      <xdr:spPr bwMode="auto">
        <a:xfrm>
          <a:off x="15049501" y="177879375"/>
          <a:ext cx="1000125" cy="813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3219450</xdr:colOff>
      <xdr:row>6</xdr:row>
      <xdr:rowOff>114300</xdr:rowOff>
    </xdr:to>
    <xdr:pic>
      <xdr:nvPicPr>
        <xdr:cNvPr id="202" name="Imagen 140">
          <a:extLst>
            <a:ext uri="{FF2B5EF4-FFF2-40B4-BE49-F238E27FC236}">
              <a16:creationId xmlns:a16="http://schemas.microsoft.com/office/drawing/2014/main" id="{5374A950-DACD-82D9-FFCA-7AC020FEF8AA}"/>
            </a:ext>
            <a:ext uri="{147F2762-F138-4A5C-976F-8EAC2B608ADB}">
              <a16:predDERef xmlns:a16="http://schemas.microsoft.com/office/drawing/2014/main" pred="{F6769320-24D6-43D6-17F7-7EFDBBC8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6715125" cy="1190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4:AZ787"/>
  <sheetViews>
    <sheetView showGridLines="0" showZeros="0" tabSelected="1" zoomScale="80" zoomScaleNormal="80" zoomScaleSheetLayoutView="50" workbookViewId="0">
      <pane xSplit="8" ySplit="14" topLeftCell="I15" activePane="bottomRight" state="frozen"/>
      <selection pane="topRight" activeCell="H1" sqref="H1"/>
      <selection pane="bottomLeft" activeCell="A21" sqref="A21"/>
      <selection pane="bottomRight" activeCell="D13" sqref="D13"/>
    </sheetView>
  </sheetViews>
  <sheetFormatPr baseColWidth="10" defaultColWidth="11.42578125" defaultRowHeight="15" x14ac:dyDescent="0.25"/>
  <cols>
    <col min="1" max="1" width="20.140625" customWidth="1"/>
    <col min="2" max="2" width="17.28515625" style="16" bestFit="1" customWidth="1"/>
    <col min="3" max="3" width="15" customWidth="1"/>
    <col min="4" max="4" width="83.42578125" style="1" bestFit="1" customWidth="1"/>
    <col min="5" max="5" width="7.7109375" bestFit="1" customWidth="1"/>
    <col min="6" max="6" width="16.28515625" style="329" customWidth="1"/>
    <col min="7" max="7" width="14.42578125" style="18" customWidth="1"/>
    <col min="8" max="8" width="18.42578125" customWidth="1"/>
    <col min="9" max="9" width="15.28515625" style="10" customWidth="1"/>
    <col min="10" max="10" width="15.7109375" style="24" customWidth="1"/>
    <col min="11" max="11" width="16.140625" bestFit="1" customWidth="1"/>
    <col min="12" max="12" width="14.7109375" customWidth="1"/>
    <col min="13" max="13" width="14.28515625" style="104" customWidth="1"/>
    <col min="14" max="14" width="22.7109375" customWidth="1"/>
    <col min="15" max="15" width="13.7109375" customWidth="1"/>
    <col min="16" max="16" width="9.7109375" bestFit="1" customWidth="1"/>
    <col min="17" max="17" width="9.42578125" bestFit="1" customWidth="1"/>
    <col min="18" max="18" width="9.42578125" style="215" bestFit="1" customWidth="1"/>
    <col min="19" max="19" width="9.42578125" bestFit="1" customWidth="1"/>
    <col min="20" max="23" width="9.42578125" customWidth="1"/>
    <col min="24" max="24" width="1.42578125" customWidth="1"/>
  </cols>
  <sheetData>
    <row r="4" spans="1:30" x14ac:dyDescent="0.25">
      <c r="D4"/>
      <c r="E4" s="23"/>
      <c r="F4" s="318"/>
      <c r="G4" s="25"/>
      <c r="I4" s="17"/>
      <c r="K4" s="10"/>
      <c r="L4" s="10"/>
      <c r="M4" s="24"/>
      <c r="Y4" s="19"/>
      <c r="Z4" s="19"/>
      <c r="AA4" s="19"/>
    </row>
    <row r="5" spans="1:30" x14ac:dyDescent="0.25">
      <c r="D5"/>
      <c r="E5" s="23"/>
      <c r="F5" s="318"/>
      <c r="G5" s="25"/>
      <c r="I5" s="17"/>
      <c r="K5" s="10"/>
      <c r="L5" s="10"/>
      <c r="M5" s="24"/>
      <c r="Y5" s="19"/>
      <c r="Z5" s="19"/>
      <c r="AA5" s="19"/>
    </row>
    <row r="6" spans="1:30" ht="9.75" customHeight="1" x14ac:dyDescent="0.25">
      <c r="D6"/>
      <c r="E6" s="23"/>
      <c r="F6" s="318"/>
      <c r="G6" s="25"/>
      <c r="I6" s="17"/>
      <c r="K6" s="10"/>
      <c r="L6" s="10"/>
      <c r="M6" s="24"/>
      <c r="Y6" s="19"/>
      <c r="Z6" s="19"/>
      <c r="AA6" s="19"/>
    </row>
    <row r="7" spans="1:30" ht="9.75" customHeight="1" x14ac:dyDescent="0.25">
      <c r="D7"/>
      <c r="E7" s="23"/>
      <c r="F7" s="318"/>
      <c r="G7" s="25"/>
      <c r="I7" s="17"/>
      <c r="K7" s="10"/>
      <c r="L7" s="10"/>
      <c r="M7" s="24"/>
      <c r="Y7" s="19"/>
      <c r="Z7" s="19"/>
      <c r="AA7" s="19"/>
    </row>
    <row r="8" spans="1:30" s="75" customFormat="1" ht="15" customHeight="1" x14ac:dyDescent="0.2">
      <c r="A8" s="304" t="s">
        <v>0</v>
      </c>
      <c r="B8" s="305"/>
      <c r="C8" s="305"/>
      <c r="D8" s="306"/>
      <c r="E8" s="306"/>
      <c r="F8" s="319"/>
      <c r="G8" s="144" t="s">
        <v>1</v>
      </c>
      <c r="I8" s="311" t="s">
        <v>2</v>
      </c>
      <c r="J8" s="311"/>
      <c r="K8" s="311"/>
      <c r="L8" s="145"/>
      <c r="M8" s="74"/>
      <c r="N8" s="146"/>
      <c r="O8" s="311" t="s">
        <v>3</v>
      </c>
      <c r="P8" s="311"/>
      <c r="Q8" s="311"/>
      <c r="R8" s="311"/>
      <c r="S8" s="311"/>
      <c r="T8" s="202"/>
      <c r="U8" s="202"/>
      <c r="V8" s="202"/>
      <c r="W8" s="202"/>
      <c r="X8" s="146"/>
      <c r="Y8" s="310" t="s">
        <v>4</v>
      </c>
      <c r="Z8" s="310"/>
      <c r="AA8" s="310"/>
      <c r="AB8" s="310"/>
      <c r="AC8" s="310"/>
      <c r="AD8" s="310"/>
    </row>
    <row r="9" spans="1:30" s="74" customFormat="1" ht="15" customHeight="1" x14ac:dyDescent="0.2">
      <c r="A9" s="210"/>
      <c r="B9" s="147"/>
      <c r="C9" s="147"/>
      <c r="D9" s="148"/>
      <c r="E9" s="149"/>
      <c r="F9" s="320"/>
      <c r="G9" s="72" t="s">
        <v>5</v>
      </c>
      <c r="I9" s="311" t="s">
        <v>6</v>
      </c>
      <c r="J9" s="311"/>
      <c r="K9" s="311"/>
      <c r="L9" s="145"/>
      <c r="N9" s="146"/>
      <c r="O9" s="160" t="s">
        <v>7</v>
      </c>
      <c r="P9" s="312" t="s">
        <v>1910</v>
      </c>
      <c r="Q9" s="312"/>
      <c r="R9" s="313"/>
      <c r="S9" s="313"/>
      <c r="T9" s="186"/>
      <c r="U9" s="186"/>
      <c r="V9" s="186"/>
      <c r="W9" s="186"/>
      <c r="X9" s="146"/>
      <c r="Y9" s="150"/>
      <c r="Z9" s="150"/>
      <c r="AA9" s="151"/>
    </row>
    <row r="10" spans="1:30" s="75" customFormat="1" ht="15" customHeight="1" x14ac:dyDescent="0.2">
      <c r="A10" s="182"/>
      <c r="B10" s="147"/>
      <c r="C10" s="147"/>
      <c r="D10" s="152"/>
      <c r="E10" s="153"/>
      <c r="F10" s="321"/>
      <c r="G10" s="73" t="s">
        <v>9</v>
      </c>
      <c r="I10" s="112" t="s">
        <v>10</v>
      </c>
      <c r="J10" s="112" t="s">
        <v>11</v>
      </c>
      <c r="K10" s="113" t="s">
        <v>12</v>
      </c>
      <c r="L10" s="191"/>
      <c r="N10" s="146"/>
      <c r="O10" s="161" t="s">
        <v>13</v>
      </c>
      <c r="P10" s="314" t="s">
        <v>8</v>
      </c>
      <c r="Q10" s="314"/>
      <c r="R10" s="313"/>
      <c r="S10" s="313"/>
      <c r="T10" s="186"/>
      <c r="U10" s="186"/>
      <c r="V10" s="186"/>
      <c r="W10" s="186"/>
      <c r="X10" s="146"/>
      <c r="Y10" s="151"/>
      <c r="Z10" s="151"/>
      <c r="AA10" s="151"/>
    </row>
    <row r="11" spans="1:30" s="74" customFormat="1" ht="12.75" x14ac:dyDescent="0.2">
      <c r="A11" s="154"/>
      <c r="B11" s="155"/>
      <c r="D11" s="152"/>
      <c r="E11" s="153"/>
      <c r="F11" s="321"/>
      <c r="G11" s="315" t="s">
        <v>14</v>
      </c>
      <c r="I11" s="111" t="s">
        <v>15</v>
      </c>
      <c r="J11" s="111" t="s">
        <v>20</v>
      </c>
      <c r="K11" s="111" t="s">
        <v>21</v>
      </c>
      <c r="L11" s="129"/>
      <c r="N11" s="156"/>
      <c r="O11" s="160" t="s">
        <v>16</v>
      </c>
      <c r="P11" s="312" t="s">
        <v>17</v>
      </c>
      <c r="Q11" s="312"/>
      <c r="R11" s="313"/>
      <c r="S11" s="313"/>
      <c r="T11" s="186"/>
      <c r="U11" s="186"/>
      <c r="V11" s="186"/>
      <c r="W11" s="186"/>
      <c r="Y11" s="150"/>
      <c r="Z11" s="150"/>
      <c r="AA11" s="150"/>
    </row>
    <row r="12" spans="1:30" s="74" customFormat="1" ht="12.75" x14ac:dyDescent="0.2">
      <c r="A12" s="154"/>
      <c r="B12" s="155"/>
      <c r="D12" s="152"/>
      <c r="E12" s="153"/>
      <c r="F12" s="321"/>
      <c r="G12" s="316"/>
      <c r="N12" s="156"/>
      <c r="O12" s="161" t="s">
        <v>18</v>
      </c>
      <c r="P12" s="314" t="s">
        <v>19</v>
      </c>
      <c r="Q12" s="314"/>
      <c r="R12" s="313"/>
      <c r="S12" s="313"/>
      <c r="T12" s="186"/>
      <c r="U12" s="186"/>
      <c r="V12" s="186"/>
      <c r="W12" s="186"/>
      <c r="Y12" s="150"/>
      <c r="Z12" s="150"/>
      <c r="AA12" s="150"/>
    </row>
    <row r="13" spans="1:30" s="74" customFormat="1" ht="12.75" x14ac:dyDescent="0.2">
      <c r="A13" s="154"/>
      <c r="B13" s="155"/>
      <c r="D13" s="152"/>
      <c r="E13" s="153"/>
      <c r="F13" s="321"/>
      <c r="G13" s="232"/>
      <c r="N13" s="156"/>
      <c r="O13" s="160" t="s">
        <v>1906</v>
      </c>
      <c r="P13" s="312" t="s">
        <v>1911</v>
      </c>
      <c r="Q13" s="312"/>
      <c r="R13" s="313"/>
      <c r="S13" s="313"/>
      <c r="T13" s="186"/>
      <c r="U13" s="186"/>
      <c r="V13" s="186"/>
      <c r="W13" s="186"/>
      <c r="Y13" s="150"/>
      <c r="Z13" s="150"/>
      <c r="AA13" s="150"/>
    </row>
    <row r="14" spans="1:30" s="74" customFormat="1" ht="12.75" x14ac:dyDescent="0.2">
      <c r="A14" s="154"/>
      <c r="B14" s="155"/>
      <c r="D14" s="154"/>
      <c r="E14" s="153"/>
      <c r="F14" s="321"/>
      <c r="G14" s="152"/>
      <c r="N14" s="146"/>
      <c r="O14" s="110"/>
      <c r="P14" s="309"/>
      <c r="Q14" s="309"/>
      <c r="R14" s="216"/>
      <c r="S14" s="159"/>
      <c r="T14" s="159"/>
      <c r="U14" s="159"/>
      <c r="V14" s="159"/>
      <c r="W14" s="159"/>
      <c r="Y14" s="150"/>
      <c r="Z14" s="150"/>
      <c r="AA14" s="150"/>
    </row>
    <row r="15" spans="1:30" ht="6" customHeight="1" x14ac:dyDescent="0.25">
      <c r="A15" s="1"/>
      <c r="B15" s="128"/>
      <c r="E15" s="26"/>
      <c r="F15" s="318"/>
      <c r="G15" s="25"/>
      <c r="I15" s="129"/>
      <c r="J15" s="129"/>
      <c r="K15" s="191"/>
      <c r="L15" s="129"/>
      <c r="M15" s="74"/>
      <c r="N15" s="23"/>
      <c r="O15" s="110"/>
      <c r="P15" s="159"/>
      <c r="Q15" s="159"/>
      <c r="R15" s="216"/>
      <c r="S15" s="159"/>
      <c r="T15" s="159"/>
      <c r="U15" s="159"/>
      <c r="V15" s="159"/>
      <c r="W15" s="159"/>
      <c r="Y15" s="19"/>
      <c r="Z15" s="19"/>
      <c r="AA15" s="19"/>
      <c r="AD15" s="74"/>
    </row>
    <row r="16" spans="1:30" x14ac:dyDescent="0.25">
      <c r="A16" s="20"/>
      <c r="B16" s="21"/>
      <c r="C16" s="10"/>
      <c r="D16" s="20"/>
      <c r="E16" s="24"/>
      <c r="F16" s="322"/>
      <c r="G16"/>
      <c r="H16" s="163"/>
      <c r="I16" s="189"/>
      <c r="J16" s="49"/>
      <c r="K16" s="48"/>
      <c r="L16" s="48"/>
      <c r="M16" s="49"/>
      <c r="O16" s="39"/>
      <c r="P16" s="48"/>
      <c r="Q16" s="48"/>
      <c r="R16" s="217"/>
      <c r="S16" s="39"/>
      <c r="T16" s="39"/>
      <c r="U16" s="39"/>
      <c r="V16" s="39"/>
      <c r="W16" s="39"/>
      <c r="Y16" s="192"/>
      <c r="Z16" s="192"/>
      <c r="AA16" s="192"/>
      <c r="AB16" s="193"/>
      <c r="AC16" s="193"/>
      <c r="AD16" s="190"/>
    </row>
    <row r="17" spans="1:31" s="3" customFormat="1" ht="12.75" customHeight="1" x14ac:dyDescent="0.25">
      <c r="A17" s="4"/>
      <c r="B17" s="8"/>
      <c r="C17" s="4"/>
      <c r="D17" s="4"/>
      <c r="E17" s="4"/>
      <c r="F17" s="323"/>
      <c r="G17" s="5"/>
      <c r="I17" s="78"/>
      <c r="J17" s="94"/>
      <c r="K17" s="4"/>
      <c r="L17" s="4"/>
      <c r="M17" s="94"/>
      <c r="R17" s="218"/>
      <c r="AB17" s="9"/>
    </row>
    <row r="18" spans="1:31" s="11" customFormat="1" ht="51" customHeight="1" x14ac:dyDescent="0.25">
      <c r="A18" s="2" t="s">
        <v>22</v>
      </c>
      <c r="B18" s="114" t="s">
        <v>23</v>
      </c>
      <c r="C18" s="2" t="s">
        <v>24</v>
      </c>
      <c r="D18" s="2" t="s">
        <v>25</v>
      </c>
      <c r="E18" s="2" t="s">
        <v>26</v>
      </c>
      <c r="F18" s="324" t="s">
        <v>27</v>
      </c>
      <c r="G18" s="275" t="s">
        <v>1</v>
      </c>
      <c r="I18" s="57" t="s">
        <v>28</v>
      </c>
      <c r="J18" s="93" t="s">
        <v>29</v>
      </c>
      <c r="K18" s="59" t="s">
        <v>1912</v>
      </c>
      <c r="L18" s="58" t="s">
        <v>30</v>
      </c>
      <c r="M18" s="93" t="s">
        <v>31</v>
      </c>
      <c r="O18" s="57" t="s">
        <v>32</v>
      </c>
      <c r="P18" s="59" t="s">
        <v>33</v>
      </c>
      <c r="Q18" s="58" t="s">
        <v>1907</v>
      </c>
      <c r="R18" s="219" t="s">
        <v>1908</v>
      </c>
      <c r="S18" s="60"/>
      <c r="T18" s="203"/>
      <c r="U18" s="203"/>
      <c r="V18" s="203"/>
      <c r="W18" s="203"/>
      <c r="Y18" s="61" t="s">
        <v>34</v>
      </c>
      <c r="Z18" s="61" t="s">
        <v>35</v>
      </c>
      <c r="AA18" s="61" t="s">
        <v>36</v>
      </c>
      <c r="AB18" s="62" t="s">
        <v>37</v>
      </c>
      <c r="AC18" s="62" t="s">
        <v>38</v>
      </c>
      <c r="AD18" s="63" t="s">
        <v>39</v>
      </c>
    </row>
    <row r="19" spans="1:31" x14ac:dyDescent="0.25">
      <c r="A19" s="165" t="s">
        <v>40</v>
      </c>
      <c r="B19" s="166" t="s">
        <v>41</v>
      </c>
      <c r="C19" s="167" t="s">
        <v>42</v>
      </c>
      <c r="D19" s="168" t="s">
        <v>43</v>
      </c>
      <c r="E19" s="173" t="s">
        <v>44</v>
      </c>
      <c r="F19" s="325">
        <v>3.53</v>
      </c>
      <c r="G19" s="12"/>
      <c r="H19" s="80"/>
      <c r="I19" s="76">
        <v>0.15367478653758002</v>
      </c>
      <c r="J19" s="98">
        <v>160</v>
      </c>
      <c r="K19" s="52">
        <v>1200</v>
      </c>
      <c r="L19" s="98" t="s">
        <v>45</v>
      </c>
      <c r="M19" s="100">
        <v>4800</v>
      </c>
      <c r="N19" s="79"/>
      <c r="O19" s="32">
        <v>20</v>
      </c>
      <c r="P19" s="31">
        <v>4000</v>
      </c>
      <c r="Q19" s="31">
        <v>2.8</v>
      </c>
      <c r="R19" s="213">
        <v>14.4</v>
      </c>
      <c r="S19" s="33"/>
      <c r="T19" s="39"/>
      <c r="U19" s="39"/>
      <c r="V19" s="39"/>
      <c r="W19" s="39"/>
      <c r="Y19" s="64">
        <v>7.1579999999999995</v>
      </c>
      <c r="Z19" s="65">
        <v>0.55649999999999999</v>
      </c>
      <c r="AA19" s="66">
        <v>4.9635000000000007</v>
      </c>
      <c r="AB19" s="67"/>
      <c r="AC19" s="67"/>
      <c r="AD19" s="68"/>
      <c r="AE19" s="185"/>
    </row>
    <row r="20" spans="1:31" x14ac:dyDescent="0.25">
      <c r="A20" s="169" t="s">
        <v>46</v>
      </c>
      <c r="B20" s="170" t="s">
        <v>47</v>
      </c>
      <c r="C20" s="171" t="s">
        <v>42</v>
      </c>
      <c r="D20" s="172" t="s">
        <v>48</v>
      </c>
      <c r="E20" s="174" t="s">
        <v>44</v>
      </c>
      <c r="F20" s="326">
        <v>5.13</v>
      </c>
      <c r="G20" s="12"/>
      <c r="H20" s="80"/>
      <c r="I20" s="77">
        <v>0.24011685396496876</v>
      </c>
      <c r="J20" s="99">
        <v>100</v>
      </c>
      <c r="K20" s="55">
        <v>750</v>
      </c>
      <c r="L20" s="99" t="s">
        <v>45</v>
      </c>
      <c r="M20" s="101">
        <v>3000</v>
      </c>
      <c r="N20" s="80"/>
      <c r="O20" s="37">
        <v>25</v>
      </c>
      <c r="P20" s="36">
        <v>4000</v>
      </c>
      <c r="Q20" s="36">
        <v>3.5</v>
      </c>
      <c r="R20" s="214">
        <v>18</v>
      </c>
      <c r="S20" s="38"/>
      <c r="T20" s="39"/>
      <c r="U20" s="39"/>
      <c r="V20" s="39"/>
      <c r="W20" s="39"/>
      <c r="Y20" s="69">
        <v>11.11876</v>
      </c>
      <c r="Z20" s="70">
        <v>0.86443000000000003</v>
      </c>
      <c r="AA20" s="71">
        <v>7.7099700000000011</v>
      </c>
      <c r="AB20" s="67"/>
      <c r="AC20" s="67"/>
      <c r="AD20" s="68"/>
      <c r="AE20" s="185"/>
    </row>
    <row r="21" spans="1:31" x14ac:dyDescent="0.25">
      <c r="A21" s="165" t="s">
        <v>49</v>
      </c>
      <c r="B21" s="166" t="s">
        <v>50</v>
      </c>
      <c r="C21" s="167" t="s">
        <v>42</v>
      </c>
      <c r="D21" s="168" t="s">
        <v>51</v>
      </c>
      <c r="E21" s="173" t="s">
        <v>44</v>
      </c>
      <c r="F21" s="325">
        <v>7.89</v>
      </c>
      <c r="G21" s="12"/>
      <c r="H21" s="80"/>
      <c r="I21" s="76">
        <v>0.38659374715167355</v>
      </c>
      <c r="J21" s="98">
        <v>60</v>
      </c>
      <c r="K21" s="52">
        <v>480</v>
      </c>
      <c r="L21" s="98" t="s">
        <v>45</v>
      </c>
      <c r="M21" s="100">
        <v>1920</v>
      </c>
      <c r="N21" s="80"/>
      <c r="O21" s="32">
        <v>32</v>
      </c>
      <c r="P21" s="31">
        <v>4000</v>
      </c>
      <c r="Q21" s="31">
        <v>4.4000000000000004</v>
      </c>
      <c r="R21" s="213">
        <v>23.2</v>
      </c>
      <c r="S21" s="33"/>
      <c r="T21" s="39"/>
      <c r="U21" s="39"/>
      <c r="V21" s="39"/>
      <c r="W21" s="39"/>
      <c r="Y21" s="64">
        <v>17.895</v>
      </c>
      <c r="Z21" s="65">
        <v>1.3912499999999999</v>
      </c>
      <c r="AA21" s="66">
        <v>12.408750000000001</v>
      </c>
      <c r="AB21" s="67"/>
      <c r="AC21" s="67"/>
      <c r="AD21" s="68"/>
      <c r="AE21" s="185"/>
    </row>
    <row r="22" spans="1:31" x14ac:dyDescent="0.25">
      <c r="A22" s="169" t="s">
        <v>52</v>
      </c>
      <c r="B22" s="170" t="s">
        <v>53</v>
      </c>
      <c r="C22" s="171" t="s">
        <v>42</v>
      </c>
      <c r="D22" s="172" t="s">
        <v>54</v>
      </c>
      <c r="E22" s="174" t="s">
        <v>44</v>
      </c>
      <c r="F22" s="326">
        <v>11.79</v>
      </c>
      <c r="G22" s="12"/>
      <c r="H22" s="80"/>
      <c r="I22" s="77">
        <v>0.43149869166446653</v>
      </c>
      <c r="J22" s="99" t="s">
        <v>55</v>
      </c>
      <c r="K22" s="55">
        <v>282</v>
      </c>
      <c r="L22" s="99" t="s">
        <v>45</v>
      </c>
      <c r="M22" s="101">
        <v>1128</v>
      </c>
      <c r="N22" s="80"/>
      <c r="O22" s="37">
        <v>40</v>
      </c>
      <c r="P22" s="36">
        <v>4000</v>
      </c>
      <c r="Q22" s="36">
        <v>3.7</v>
      </c>
      <c r="R22" s="214">
        <v>32.6</v>
      </c>
      <c r="S22" s="38"/>
      <c r="T22" s="39"/>
      <c r="U22" s="39"/>
      <c r="V22" s="39"/>
      <c r="W22" s="39"/>
      <c r="Y22" s="69">
        <v>21.235399999999998</v>
      </c>
      <c r="Z22" s="70">
        <v>1.6509499999999999</v>
      </c>
      <c r="AA22" s="71">
        <v>14.725050000000001</v>
      </c>
      <c r="AB22" s="67"/>
      <c r="AC22" s="67"/>
      <c r="AD22" s="68"/>
      <c r="AE22" s="185"/>
    </row>
    <row r="23" spans="1:31" x14ac:dyDescent="0.25">
      <c r="A23" s="165" t="s">
        <v>56</v>
      </c>
      <c r="B23" s="166" t="s">
        <v>57</v>
      </c>
      <c r="C23" s="167" t="s">
        <v>42</v>
      </c>
      <c r="D23" s="168" t="s">
        <v>58</v>
      </c>
      <c r="E23" s="173" t="s">
        <v>44</v>
      </c>
      <c r="F23" s="325">
        <v>17.68</v>
      </c>
      <c r="G23" s="12"/>
      <c r="H23" s="80"/>
      <c r="I23" s="76">
        <v>0.66310364783327724</v>
      </c>
      <c r="J23" s="98" t="s">
        <v>55</v>
      </c>
      <c r="K23" s="52">
        <v>195</v>
      </c>
      <c r="L23" s="98" t="s">
        <v>45</v>
      </c>
      <c r="M23" s="100">
        <v>780</v>
      </c>
      <c r="N23" s="80"/>
      <c r="O23" s="32">
        <v>50</v>
      </c>
      <c r="P23" s="31">
        <v>4000</v>
      </c>
      <c r="Q23" s="31">
        <v>4.5999999999999996</v>
      </c>
      <c r="R23" s="213">
        <v>40.799999999999997</v>
      </c>
      <c r="S23" s="33"/>
      <c r="T23" s="39"/>
      <c r="U23" s="39"/>
      <c r="V23" s="39"/>
      <c r="W23" s="39"/>
      <c r="Y23" s="64">
        <v>32.54504</v>
      </c>
      <c r="Z23" s="65">
        <v>2.5302200000000004</v>
      </c>
      <c r="AA23" s="66">
        <v>22.567380000000004</v>
      </c>
      <c r="AB23" s="67"/>
      <c r="AC23" s="67"/>
      <c r="AD23" s="68"/>
      <c r="AE23" s="185"/>
    </row>
    <row r="24" spans="1:31" x14ac:dyDescent="0.25">
      <c r="A24" s="169" t="s">
        <v>59</v>
      </c>
      <c r="B24" s="170" t="s">
        <v>60</v>
      </c>
      <c r="C24" s="171" t="s">
        <v>42</v>
      </c>
      <c r="D24" s="172" t="s">
        <v>61</v>
      </c>
      <c r="E24" s="174" t="s">
        <v>44</v>
      </c>
      <c r="F24" s="326">
        <v>24.43</v>
      </c>
      <c r="G24" s="12"/>
      <c r="H24" s="80"/>
      <c r="I24" s="77">
        <v>1.0528567894917069</v>
      </c>
      <c r="J24" s="99" t="s">
        <v>55</v>
      </c>
      <c r="K24" s="55">
        <v>124</v>
      </c>
      <c r="L24" s="99" t="s">
        <v>45</v>
      </c>
      <c r="M24" s="101">
        <v>496</v>
      </c>
      <c r="N24" s="80"/>
      <c r="O24" s="37">
        <v>63</v>
      </c>
      <c r="P24" s="36">
        <v>4000</v>
      </c>
      <c r="Q24" s="36">
        <v>5.8</v>
      </c>
      <c r="R24" s="214">
        <v>51.4</v>
      </c>
      <c r="S24" s="38"/>
      <c r="T24" s="39"/>
      <c r="U24" s="39"/>
      <c r="V24" s="39"/>
      <c r="W24" s="39"/>
      <c r="Y24" s="69">
        <v>48.912999999999997</v>
      </c>
      <c r="Z24" s="70">
        <v>3.8027499999999996</v>
      </c>
      <c r="AA24" s="71">
        <v>33.917250000000003</v>
      </c>
      <c r="AB24" s="67"/>
      <c r="AC24" s="67"/>
      <c r="AD24" s="157" t="s">
        <v>62</v>
      </c>
      <c r="AE24" s="185"/>
    </row>
    <row r="25" spans="1:31" x14ac:dyDescent="0.25">
      <c r="A25" s="165" t="s">
        <v>63</v>
      </c>
      <c r="B25" s="166" t="s">
        <v>64</v>
      </c>
      <c r="C25" s="167" t="s">
        <v>42</v>
      </c>
      <c r="D25" s="168" t="s">
        <v>65</v>
      </c>
      <c r="E25" s="173" t="s">
        <v>44</v>
      </c>
      <c r="F25" s="325">
        <v>33.32</v>
      </c>
      <c r="G25" s="12"/>
      <c r="H25" s="80"/>
      <c r="I25" s="76">
        <v>1.4613335393424771</v>
      </c>
      <c r="J25" s="98" t="s">
        <v>55</v>
      </c>
      <c r="K25" s="52">
        <v>108</v>
      </c>
      <c r="L25" s="98" t="s">
        <v>45</v>
      </c>
      <c r="M25" s="100">
        <v>432</v>
      </c>
      <c r="N25" s="80"/>
      <c r="O25" s="32">
        <v>75</v>
      </c>
      <c r="P25" s="31">
        <v>4000</v>
      </c>
      <c r="Q25" s="31">
        <v>6.8</v>
      </c>
      <c r="R25" s="213">
        <v>61.4</v>
      </c>
      <c r="S25" s="33"/>
      <c r="T25" s="39"/>
      <c r="U25" s="39"/>
      <c r="V25" s="39"/>
      <c r="W25" s="39"/>
      <c r="Y25" s="64">
        <v>68.478200000000001</v>
      </c>
      <c r="Z25" s="65">
        <v>5.3238500000000002</v>
      </c>
      <c r="AA25" s="66">
        <v>47.484150000000007</v>
      </c>
      <c r="AB25" s="67"/>
      <c r="AC25" s="67"/>
      <c r="AD25" s="68"/>
      <c r="AE25" s="185"/>
    </row>
    <row r="26" spans="1:31" x14ac:dyDescent="0.25">
      <c r="A26" s="169" t="s">
        <v>66</v>
      </c>
      <c r="B26" s="170" t="s">
        <v>67</v>
      </c>
      <c r="C26" s="171" t="s">
        <v>42</v>
      </c>
      <c r="D26" s="172" t="s">
        <v>68</v>
      </c>
      <c r="E26" s="174" t="s">
        <v>44</v>
      </c>
      <c r="F26" s="326">
        <v>48.29</v>
      </c>
      <c r="G26" s="12"/>
      <c r="H26" s="80"/>
      <c r="I26" s="77">
        <v>2.1187872532937515</v>
      </c>
      <c r="J26" s="99" t="s">
        <v>55</v>
      </c>
      <c r="K26" s="55">
        <v>69</v>
      </c>
      <c r="L26" s="99" t="s">
        <v>45</v>
      </c>
      <c r="M26" s="101">
        <v>276</v>
      </c>
      <c r="N26" s="80"/>
      <c r="O26" s="37">
        <v>90</v>
      </c>
      <c r="P26" s="36">
        <v>4000</v>
      </c>
      <c r="Q26" s="36">
        <v>8.1999999999999993</v>
      </c>
      <c r="R26" s="214">
        <v>73.599999999999994</v>
      </c>
      <c r="S26" s="38"/>
      <c r="T26" s="39"/>
      <c r="U26" s="39"/>
      <c r="V26" s="39"/>
      <c r="W26" s="39"/>
      <c r="Y26" s="69">
        <v>99.114440000000002</v>
      </c>
      <c r="Z26" s="70">
        <v>7.7056699999999996</v>
      </c>
      <c r="AA26" s="71">
        <v>68.727930000000001</v>
      </c>
      <c r="AB26" s="67"/>
      <c r="AC26" s="67"/>
      <c r="AD26" s="68"/>
      <c r="AE26" s="185"/>
    </row>
    <row r="27" spans="1:31" x14ac:dyDescent="0.25">
      <c r="A27" s="165" t="s">
        <v>69</v>
      </c>
      <c r="B27" s="166" t="s">
        <v>70</v>
      </c>
      <c r="C27" s="167" t="s">
        <v>42</v>
      </c>
      <c r="D27" s="168" t="s">
        <v>71</v>
      </c>
      <c r="E27" s="173" t="s">
        <v>44</v>
      </c>
      <c r="F27" s="325">
        <v>70.59</v>
      </c>
      <c r="G27" s="12"/>
      <c r="H27" s="80"/>
      <c r="I27" s="76">
        <v>3.1742466275520012</v>
      </c>
      <c r="J27" s="98" t="s">
        <v>55</v>
      </c>
      <c r="K27" s="52">
        <v>57</v>
      </c>
      <c r="L27" s="98" t="s">
        <v>45</v>
      </c>
      <c r="M27" s="98">
        <v>228</v>
      </c>
      <c r="N27" s="80"/>
      <c r="O27" s="32">
        <v>110</v>
      </c>
      <c r="P27" s="31">
        <v>4000</v>
      </c>
      <c r="Q27" s="31">
        <v>10</v>
      </c>
      <c r="R27" s="213">
        <v>90</v>
      </c>
      <c r="S27" s="33"/>
      <c r="T27" s="39"/>
      <c r="U27" s="39"/>
      <c r="V27" s="39"/>
      <c r="W27" s="39"/>
      <c r="Y27" s="64">
        <v>147.97971999999999</v>
      </c>
      <c r="Z27" s="65">
        <v>11.504709999999999</v>
      </c>
      <c r="AA27" s="66">
        <v>102.61209000000001</v>
      </c>
      <c r="AB27" s="67"/>
      <c r="AC27" s="67"/>
      <c r="AD27" s="68"/>
      <c r="AE27" s="185"/>
    </row>
    <row r="28" spans="1:31" x14ac:dyDescent="0.25">
      <c r="A28" s="169" t="s">
        <v>72</v>
      </c>
      <c r="B28" s="170" t="s">
        <v>73</v>
      </c>
      <c r="C28" s="171" t="s">
        <v>42</v>
      </c>
      <c r="D28" s="172" t="s">
        <v>74</v>
      </c>
      <c r="E28" s="174" t="s">
        <v>44</v>
      </c>
      <c r="F28" s="326">
        <v>89.47</v>
      </c>
      <c r="G28" s="12"/>
      <c r="H28" s="80"/>
      <c r="I28" s="77">
        <v>4.1107763525449412</v>
      </c>
      <c r="J28" s="99" t="s">
        <v>55</v>
      </c>
      <c r="K28" s="55">
        <v>43</v>
      </c>
      <c r="L28" s="99" t="s">
        <v>45</v>
      </c>
      <c r="M28" s="234">
        <v>249.4</v>
      </c>
      <c r="N28" s="80"/>
      <c r="O28" s="37">
        <v>125</v>
      </c>
      <c r="P28" s="36">
        <v>5800</v>
      </c>
      <c r="Q28" s="36">
        <v>11.4</v>
      </c>
      <c r="R28" s="214">
        <v>102.2</v>
      </c>
      <c r="S28" s="38"/>
      <c r="T28" s="39"/>
      <c r="U28" s="39"/>
      <c r="V28" s="39"/>
      <c r="W28" s="39"/>
      <c r="Y28" s="69">
        <v>191.26176000000001</v>
      </c>
      <c r="Z28" s="70">
        <v>14.869680000000001</v>
      </c>
      <c r="AA28" s="71">
        <v>132.62472000000002</v>
      </c>
      <c r="AB28" s="67"/>
      <c r="AC28" s="67"/>
      <c r="AD28" s="68"/>
      <c r="AE28" s="185"/>
    </row>
    <row r="29" spans="1:31" x14ac:dyDescent="0.25">
      <c r="A29" s="165" t="s">
        <v>75</v>
      </c>
      <c r="B29" s="166" t="s">
        <v>76</v>
      </c>
      <c r="C29" s="167" t="s">
        <v>42</v>
      </c>
      <c r="D29" s="168" t="s">
        <v>77</v>
      </c>
      <c r="E29" s="173" t="s">
        <v>44</v>
      </c>
      <c r="F29" s="325">
        <v>153.55000000000001</v>
      </c>
      <c r="G29" s="43"/>
      <c r="H29" s="80"/>
      <c r="I29" s="76">
        <v>6.7384177108324828</v>
      </c>
      <c r="J29" s="98" t="s">
        <v>55</v>
      </c>
      <c r="K29" s="52">
        <v>26</v>
      </c>
      <c r="L29" s="98" t="s">
        <v>45</v>
      </c>
      <c r="M29" s="235">
        <v>150.80000000000001</v>
      </c>
      <c r="N29" s="80"/>
      <c r="O29" s="32">
        <v>160</v>
      </c>
      <c r="P29" s="31">
        <v>5800</v>
      </c>
      <c r="Q29" s="31">
        <v>14.6</v>
      </c>
      <c r="R29" s="213">
        <v>130.80000000000001</v>
      </c>
      <c r="S29" s="33"/>
      <c r="T29" s="39"/>
      <c r="U29" s="39"/>
      <c r="V29" s="39"/>
      <c r="W29" s="39"/>
      <c r="Y29" s="64">
        <v>312.94775999999996</v>
      </c>
      <c r="Z29" s="65">
        <v>24.330179999999999</v>
      </c>
      <c r="AA29" s="66">
        <v>217.00422</v>
      </c>
      <c r="AB29" s="67"/>
      <c r="AC29" s="67"/>
      <c r="AD29" s="68"/>
      <c r="AE29" s="185"/>
    </row>
    <row r="30" spans="1:31" x14ac:dyDescent="0.25">
      <c r="A30" s="169" t="s">
        <v>78</v>
      </c>
      <c r="B30" s="170">
        <v>8433375034271</v>
      </c>
      <c r="C30" s="171" t="s">
        <v>42</v>
      </c>
      <c r="D30" s="172" t="s">
        <v>79</v>
      </c>
      <c r="E30" s="174" t="s">
        <v>44</v>
      </c>
      <c r="F30" s="326">
        <v>240.21</v>
      </c>
      <c r="G30" s="175"/>
      <c r="H30" s="80"/>
      <c r="I30" s="77">
        <v>10.502820271378956</v>
      </c>
      <c r="J30" s="99" t="s">
        <v>55</v>
      </c>
      <c r="K30" s="55">
        <v>14</v>
      </c>
      <c r="L30" s="99" t="s">
        <v>45</v>
      </c>
      <c r="M30" s="236">
        <v>81.2</v>
      </c>
      <c r="N30" s="80"/>
      <c r="O30" s="37">
        <v>200</v>
      </c>
      <c r="P30" s="36">
        <v>5800</v>
      </c>
      <c r="Q30" s="36">
        <v>18.2</v>
      </c>
      <c r="R30" s="214">
        <v>163.6</v>
      </c>
      <c r="S30" s="38"/>
      <c r="T30" s="39"/>
      <c r="U30" s="39"/>
      <c r="V30" s="39"/>
      <c r="W30" s="39"/>
      <c r="Y30" s="69">
        <v>487.55524000000003</v>
      </c>
      <c r="Z30" s="70">
        <v>37.905070000000002</v>
      </c>
      <c r="AA30" s="71">
        <v>338.08053000000007</v>
      </c>
      <c r="AB30" s="67"/>
      <c r="AC30" s="67"/>
      <c r="AD30" s="68"/>
      <c r="AE30" s="185"/>
    </row>
    <row r="31" spans="1:31" x14ac:dyDescent="0.25">
      <c r="A31" s="165" t="s">
        <v>80</v>
      </c>
      <c r="B31" s="166">
        <v>8433375038101</v>
      </c>
      <c r="C31" s="167" t="s">
        <v>42</v>
      </c>
      <c r="D31" s="168" t="s">
        <v>81</v>
      </c>
      <c r="E31" s="173" t="s">
        <v>44</v>
      </c>
      <c r="F31" s="325">
        <v>375.52</v>
      </c>
      <c r="G31" s="175"/>
      <c r="H31" s="80"/>
      <c r="I31" s="76">
        <v>16.378192066646328</v>
      </c>
      <c r="J31" s="98" t="s">
        <v>55</v>
      </c>
      <c r="K31" s="52">
        <v>11</v>
      </c>
      <c r="L31" s="98" t="s">
        <v>45</v>
      </c>
      <c r="M31" s="237">
        <v>63.8</v>
      </c>
      <c r="N31" s="80"/>
      <c r="O31" s="32">
        <v>250</v>
      </c>
      <c r="P31" s="31">
        <v>5800</v>
      </c>
      <c r="Q31" s="31">
        <v>22.7</v>
      </c>
      <c r="R31" s="213">
        <v>204.6</v>
      </c>
      <c r="S31" s="33"/>
      <c r="T31" s="39"/>
      <c r="U31" s="39"/>
      <c r="V31" s="39"/>
      <c r="W31" s="39"/>
      <c r="Y31" s="64">
        <v>759.70240000000001</v>
      </c>
      <c r="Z31" s="65">
        <v>59.063200000000002</v>
      </c>
      <c r="AA31" s="66">
        <v>526.79280000000006</v>
      </c>
      <c r="AB31" s="67"/>
      <c r="AC31" s="67"/>
      <c r="AD31" s="68"/>
      <c r="AE31" s="185"/>
    </row>
    <row r="32" spans="1:31" x14ac:dyDescent="0.25">
      <c r="A32" s="169" t="s">
        <v>82</v>
      </c>
      <c r="B32" s="170">
        <v>8433375054149</v>
      </c>
      <c r="C32" s="171" t="s">
        <v>42</v>
      </c>
      <c r="D32" s="172" t="s">
        <v>83</v>
      </c>
      <c r="E32" s="174" t="s">
        <v>44</v>
      </c>
      <c r="F32" s="326">
        <v>584.47</v>
      </c>
      <c r="G32" s="176"/>
      <c r="H32" s="80"/>
      <c r="I32" s="77">
        <v>26.250384760529524</v>
      </c>
      <c r="J32" s="99" t="s">
        <v>55</v>
      </c>
      <c r="K32" s="55">
        <v>4</v>
      </c>
      <c r="L32" s="99" t="s">
        <v>45</v>
      </c>
      <c r="M32" s="55">
        <v>23.2</v>
      </c>
      <c r="N32" s="80"/>
      <c r="O32" s="37">
        <v>315</v>
      </c>
      <c r="P32" s="36">
        <v>5800</v>
      </c>
      <c r="Q32" s="36">
        <v>28.6</v>
      </c>
      <c r="R32" s="214">
        <v>257.8</v>
      </c>
      <c r="S32" s="38"/>
      <c r="T32" s="39"/>
      <c r="U32" s="39"/>
      <c r="V32" s="39"/>
      <c r="W32" s="39"/>
      <c r="Y32" s="69">
        <v>1203.7370000000001</v>
      </c>
      <c r="Z32" s="70">
        <v>93.58475</v>
      </c>
      <c r="AA32" s="71">
        <v>834.6952500000001</v>
      </c>
      <c r="AB32" s="67"/>
      <c r="AC32" s="67"/>
      <c r="AD32" s="157"/>
      <c r="AE32" s="185"/>
    </row>
    <row r="33" spans="1:31" x14ac:dyDescent="0.25">
      <c r="A33" s="165" t="s">
        <v>84</v>
      </c>
      <c r="B33" s="166">
        <v>8433375054248</v>
      </c>
      <c r="C33" s="167" t="s">
        <v>42</v>
      </c>
      <c r="D33" s="168" t="s">
        <v>85</v>
      </c>
      <c r="E33" s="173" t="s">
        <v>44</v>
      </c>
      <c r="F33" s="325">
        <v>741.5</v>
      </c>
      <c r="G33" s="176"/>
      <c r="H33" s="80"/>
      <c r="I33" s="76">
        <v>33.310873742834303</v>
      </c>
      <c r="J33" s="98" t="s">
        <v>55</v>
      </c>
      <c r="K33" s="52">
        <v>3</v>
      </c>
      <c r="L33" s="98" t="s">
        <v>45</v>
      </c>
      <c r="M33" s="237">
        <v>17.399999999999999</v>
      </c>
      <c r="N33" s="80"/>
      <c r="O33" s="32">
        <v>355</v>
      </c>
      <c r="P33" s="31">
        <v>5800</v>
      </c>
      <c r="Q33" s="31">
        <v>32.200000000000003</v>
      </c>
      <c r="R33" s="213">
        <v>290.60000000000002</v>
      </c>
      <c r="S33" s="33"/>
      <c r="T33" s="39"/>
      <c r="U33" s="39"/>
      <c r="V33" s="39"/>
      <c r="W33" s="39"/>
      <c r="Y33" s="64">
        <v>1526.8014000000001</v>
      </c>
      <c r="Z33" s="65">
        <v>118.70145000000001</v>
      </c>
      <c r="AA33" s="66">
        <v>1058.7145500000001</v>
      </c>
      <c r="AB33" s="67"/>
      <c r="AC33" s="67"/>
      <c r="AD33" s="68"/>
      <c r="AE33" s="185"/>
    </row>
    <row r="34" spans="1:31" x14ac:dyDescent="0.25">
      <c r="A34" s="169" t="s">
        <v>86</v>
      </c>
      <c r="B34" s="170">
        <v>8433375054156</v>
      </c>
      <c r="C34" s="171" t="s">
        <v>42</v>
      </c>
      <c r="D34" s="172" t="s">
        <v>87</v>
      </c>
      <c r="E34" s="174" t="s">
        <v>44</v>
      </c>
      <c r="F34" s="326">
        <v>941.97</v>
      </c>
      <c r="G34" s="176"/>
      <c r="H34" s="80"/>
      <c r="I34" s="77">
        <v>42.310343647178726</v>
      </c>
      <c r="J34" s="99" t="s">
        <v>55</v>
      </c>
      <c r="K34" s="55">
        <v>3</v>
      </c>
      <c r="L34" s="99" t="s">
        <v>45</v>
      </c>
      <c r="M34" s="236">
        <v>17.399999999999999</v>
      </c>
      <c r="N34" s="80"/>
      <c r="O34" s="37">
        <v>400</v>
      </c>
      <c r="P34" s="36">
        <v>5800</v>
      </c>
      <c r="Q34" s="36">
        <v>36.299999999999997</v>
      </c>
      <c r="R34" s="214">
        <v>327.39999999999998</v>
      </c>
      <c r="S34" s="38"/>
      <c r="T34" s="39"/>
      <c r="U34" s="39"/>
      <c r="V34" s="39"/>
      <c r="W34" s="39"/>
      <c r="Y34" s="69">
        <v>1938.29096</v>
      </c>
      <c r="Z34" s="70">
        <v>150.69278</v>
      </c>
      <c r="AA34" s="71">
        <v>1344.0496200000002</v>
      </c>
      <c r="AB34" s="67"/>
      <c r="AC34" s="67"/>
      <c r="AD34" s="68"/>
      <c r="AE34" s="185"/>
    </row>
    <row r="35" spans="1:31" x14ac:dyDescent="0.25">
      <c r="A35" s="165" t="s">
        <v>88</v>
      </c>
      <c r="B35" s="166" t="s">
        <v>89</v>
      </c>
      <c r="C35" s="167" t="s">
        <v>42</v>
      </c>
      <c r="D35" s="168" t="s">
        <v>90</v>
      </c>
      <c r="E35" s="173" t="s">
        <v>44</v>
      </c>
      <c r="F35" s="325">
        <v>1251.8699999999999</v>
      </c>
      <c r="G35" s="177"/>
      <c r="H35" s="80"/>
      <c r="I35" s="76">
        <v>53.62</v>
      </c>
      <c r="J35" s="98" t="s">
        <v>55</v>
      </c>
      <c r="K35" s="52">
        <v>3</v>
      </c>
      <c r="L35" s="98" t="s">
        <v>45</v>
      </c>
      <c r="M35" s="52">
        <v>17.399999999999999</v>
      </c>
      <c r="N35" s="80"/>
      <c r="O35" s="32">
        <v>450</v>
      </c>
      <c r="P35" s="31">
        <v>5800</v>
      </c>
      <c r="Q35" s="31">
        <v>40.9</v>
      </c>
      <c r="R35" s="213">
        <v>368.2</v>
      </c>
      <c r="S35" s="33"/>
      <c r="T35" s="39"/>
      <c r="U35" s="39"/>
      <c r="V35" s="39"/>
      <c r="W35" s="39"/>
      <c r="Y35" s="64">
        <v>2456.33</v>
      </c>
      <c r="Z35" s="65">
        <v>190.89</v>
      </c>
      <c r="AA35" s="66">
        <v>1703.51</v>
      </c>
      <c r="AB35" s="67"/>
      <c r="AC35" s="67"/>
      <c r="AD35" s="68"/>
      <c r="AE35" s="185"/>
    </row>
    <row r="36" spans="1:31" x14ac:dyDescent="0.25">
      <c r="A36" s="169" t="s">
        <v>91</v>
      </c>
      <c r="B36" s="170">
        <v>8433375054163</v>
      </c>
      <c r="C36" s="171" t="s">
        <v>42</v>
      </c>
      <c r="D36" s="172" t="s">
        <v>92</v>
      </c>
      <c r="E36" s="174" t="s">
        <v>44</v>
      </c>
      <c r="F36" s="326">
        <v>1542.38</v>
      </c>
      <c r="G36" s="176"/>
      <c r="H36" s="80"/>
      <c r="I36" s="77">
        <v>66.142698730687087</v>
      </c>
      <c r="J36" s="99" t="s">
        <v>55</v>
      </c>
      <c r="K36" s="55">
        <v>2</v>
      </c>
      <c r="L36" s="99" t="s">
        <v>45</v>
      </c>
      <c r="M36" s="236">
        <v>11.6</v>
      </c>
      <c r="N36" s="81"/>
      <c r="O36" s="37">
        <v>500</v>
      </c>
      <c r="P36" s="36">
        <v>5800</v>
      </c>
      <c r="Q36" s="36">
        <v>45.4</v>
      </c>
      <c r="R36" s="214">
        <v>409.2</v>
      </c>
      <c r="S36" s="38"/>
      <c r="T36" s="39"/>
      <c r="U36" s="39"/>
      <c r="V36" s="39"/>
      <c r="W36" s="39"/>
      <c r="Y36" s="69">
        <v>3027.070371916559</v>
      </c>
      <c r="Z36" s="70">
        <v>235.34013159703341</v>
      </c>
      <c r="AA36" s="71">
        <v>2099.030985052786</v>
      </c>
      <c r="AB36" s="67"/>
      <c r="AC36" s="67"/>
      <c r="AD36" s="68"/>
      <c r="AE36" s="185"/>
    </row>
    <row r="37" spans="1:31" x14ac:dyDescent="0.25">
      <c r="B37" s="21"/>
      <c r="C37" s="20"/>
      <c r="D37" s="20"/>
      <c r="E37" s="10"/>
      <c r="F37" s="327"/>
      <c r="G37"/>
      <c r="I37" s="17"/>
      <c r="K37" s="10"/>
      <c r="L37" s="10"/>
      <c r="M37" s="24"/>
      <c r="Y37" s="19"/>
      <c r="Z37" s="19"/>
      <c r="AA37" s="19"/>
      <c r="AB37" s="9"/>
      <c r="AE37" s="185"/>
    </row>
    <row r="38" spans="1:31" x14ac:dyDescent="0.25">
      <c r="B38" s="21"/>
      <c r="C38" s="20"/>
      <c r="D38" s="20"/>
      <c r="E38" s="10"/>
      <c r="F38" s="327"/>
      <c r="G38"/>
      <c r="I38" s="17"/>
      <c r="K38" s="10"/>
      <c r="L38" s="10"/>
      <c r="M38" s="24"/>
      <c r="Y38" s="19"/>
      <c r="Z38" s="19"/>
      <c r="AA38" s="19"/>
      <c r="AB38" s="9"/>
      <c r="AE38" s="185"/>
    </row>
    <row r="39" spans="1:31" s="11" customFormat="1" ht="51" customHeight="1" x14ac:dyDescent="0.25">
      <c r="A39" s="2" t="s">
        <v>22</v>
      </c>
      <c r="B39" s="114" t="s">
        <v>23</v>
      </c>
      <c r="C39" s="2" t="s">
        <v>24</v>
      </c>
      <c r="D39" s="2" t="s">
        <v>25</v>
      </c>
      <c r="E39" s="2" t="s">
        <v>26</v>
      </c>
      <c r="F39" s="324" t="s">
        <v>27</v>
      </c>
      <c r="G39" s="275" t="s">
        <v>1</v>
      </c>
      <c r="I39" s="57" t="s">
        <v>28</v>
      </c>
      <c r="J39" s="93" t="s">
        <v>29</v>
      </c>
      <c r="K39" s="59" t="s">
        <v>1912</v>
      </c>
      <c r="L39" s="58" t="s">
        <v>30</v>
      </c>
      <c r="M39" s="93" t="s">
        <v>31</v>
      </c>
      <c r="O39" s="57" t="s">
        <v>32</v>
      </c>
      <c r="P39" s="59" t="s">
        <v>33</v>
      </c>
      <c r="Q39" s="58" t="s">
        <v>1909</v>
      </c>
      <c r="R39" s="219" t="s">
        <v>1908</v>
      </c>
      <c r="S39" s="60"/>
      <c r="T39" s="203"/>
      <c r="U39" s="203"/>
      <c r="V39" s="203"/>
      <c r="W39" s="203"/>
      <c r="Y39" s="61" t="s">
        <v>34</v>
      </c>
      <c r="Z39" s="61" t="s">
        <v>35</v>
      </c>
      <c r="AA39" s="61" t="s">
        <v>36</v>
      </c>
      <c r="AB39" s="62" t="s">
        <v>37</v>
      </c>
      <c r="AC39" s="62" t="s">
        <v>38</v>
      </c>
      <c r="AD39" s="63" t="s">
        <v>39</v>
      </c>
      <c r="AE39" s="185"/>
    </row>
    <row r="40" spans="1:31" x14ac:dyDescent="0.25">
      <c r="A40" s="169" t="s">
        <v>93</v>
      </c>
      <c r="B40" s="170">
        <v>8433375054194</v>
      </c>
      <c r="C40" s="171" t="s">
        <v>42</v>
      </c>
      <c r="D40" s="172" t="s">
        <v>94</v>
      </c>
      <c r="E40" s="174" t="s">
        <v>44</v>
      </c>
      <c r="F40" s="326">
        <v>18.170000000000002</v>
      </c>
      <c r="G40" s="211"/>
      <c r="H40" s="80"/>
      <c r="I40" s="77">
        <v>0.72072095480926457</v>
      </c>
      <c r="J40" s="99" t="s">
        <v>55</v>
      </c>
      <c r="K40" s="55">
        <v>124</v>
      </c>
      <c r="L40" s="99" t="s">
        <v>45</v>
      </c>
      <c r="M40" s="101">
        <v>496</v>
      </c>
      <c r="N40" s="79"/>
      <c r="O40" s="37">
        <v>63</v>
      </c>
      <c r="P40" s="36">
        <v>4000</v>
      </c>
      <c r="Q40" s="36">
        <v>3.8</v>
      </c>
      <c r="R40" s="214">
        <v>55.4</v>
      </c>
      <c r="S40" s="38"/>
      <c r="T40" s="39"/>
      <c r="U40" s="39"/>
      <c r="V40" s="39"/>
      <c r="W40" s="39"/>
      <c r="Y40" s="69">
        <v>48.912999999999997</v>
      </c>
      <c r="Z40" s="70">
        <v>3.8027499999999996</v>
      </c>
      <c r="AA40" s="71">
        <v>33.917250000000003</v>
      </c>
      <c r="AB40" s="67"/>
      <c r="AC40" s="67"/>
      <c r="AD40" s="68"/>
      <c r="AE40" s="185"/>
    </row>
    <row r="41" spans="1:31" x14ac:dyDescent="0.25">
      <c r="A41" s="165" t="s">
        <v>95</v>
      </c>
      <c r="B41" s="166">
        <v>8433375034288</v>
      </c>
      <c r="C41" s="167" t="s">
        <v>42</v>
      </c>
      <c r="D41" s="168" t="s">
        <v>96</v>
      </c>
      <c r="E41" s="173" t="s">
        <v>44</v>
      </c>
      <c r="F41" s="325">
        <v>24.9</v>
      </c>
      <c r="G41" s="211"/>
      <c r="H41" s="80"/>
      <c r="I41" s="76">
        <v>1.0155124430229234</v>
      </c>
      <c r="J41" s="98" t="s">
        <v>55</v>
      </c>
      <c r="K41" s="52">
        <v>108</v>
      </c>
      <c r="L41" s="98" t="s">
        <v>45</v>
      </c>
      <c r="M41" s="100">
        <v>432</v>
      </c>
      <c r="N41" s="80"/>
      <c r="O41" s="32">
        <v>75</v>
      </c>
      <c r="P41" s="31">
        <v>4000</v>
      </c>
      <c r="Q41" s="31">
        <v>4.5</v>
      </c>
      <c r="R41" s="213">
        <v>66</v>
      </c>
      <c r="S41" s="33"/>
      <c r="T41" s="39"/>
      <c r="U41" s="39"/>
      <c r="V41" s="39"/>
      <c r="W41" s="39"/>
      <c r="Y41" s="64">
        <v>68.478200000000001</v>
      </c>
      <c r="Z41" s="65">
        <v>5.3238500000000002</v>
      </c>
      <c r="AA41" s="66">
        <v>47.484150000000007</v>
      </c>
      <c r="AB41" s="67"/>
      <c r="AC41" s="67"/>
      <c r="AD41" s="68"/>
      <c r="AE41" s="185"/>
    </row>
    <row r="42" spans="1:31" x14ac:dyDescent="0.25">
      <c r="A42" s="169" t="s">
        <v>97</v>
      </c>
      <c r="B42" s="170">
        <v>8433375054200</v>
      </c>
      <c r="C42" s="171" t="s">
        <v>42</v>
      </c>
      <c r="D42" s="172" t="s">
        <v>98</v>
      </c>
      <c r="E42" s="174" t="s">
        <v>44</v>
      </c>
      <c r="F42" s="326">
        <v>36.17</v>
      </c>
      <c r="G42" s="211"/>
      <c r="H42" s="80"/>
      <c r="I42" s="77">
        <v>1.4624493547204078</v>
      </c>
      <c r="J42" s="99" t="s">
        <v>55</v>
      </c>
      <c r="K42" s="55">
        <v>69</v>
      </c>
      <c r="L42" s="99" t="s">
        <v>45</v>
      </c>
      <c r="M42" s="101">
        <v>276</v>
      </c>
      <c r="N42" s="80"/>
      <c r="O42" s="37">
        <v>90</v>
      </c>
      <c r="P42" s="36">
        <v>4000</v>
      </c>
      <c r="Q42" s="36">
        <v>5.4</v>
      </c>
      <c r="R42" s="214">
        <v>79.2</v>
      </c>
      <c r="S42" s="38"/>
      <c r="T42" s="39"/>
      <c r="U42" s="39"/>
      <c r="V42" s="39"/>
      <c r="W42" s="39"/>
      <c r="Y42" s="69">
        <v>99.114440000000002</v>
      </c>
      <c r="Z42" s="70">
        <v>7.7056699999999996</v>
      </c>
      <c r="AA42" s="71">
        <v>68.727930000000001</v>
      </c>
      <c r="AB42" s="67"/>
      <c r="AC42" s="67"/>
      <c r="AD42" s="68"/>
      <c r="AE42" s="185"/>
    </row>
    <row r="43" spans="1:31" x14ac:dyDescent="0.25">
      <c r="A43" s="165" t="s">
        <v>99</v>
      </c>
      <c r="B43" s="166">
        <v>8433375054217</v>
      </c>
      <c r="C43" s="167" t="s">
        <v>42</v>
      </c>
      <c r="D43" s="168" t="s">
        <v>100</v>
      </c>
      <c r="E43" s="173" t="s">
        <v>44</v>
      </c>
      <c r="F43" s="325">
        <v>52.63</v>
      </c>
      <c r="G43" s="211"/>
      <c r="H43" s="80"/>
      <c r="I43" s="76">
        <v>2.2078911929009442</v>
      </c>
      <c r="J43" s="98" t="s">
        <v>55</v>
      </c>
      <c r="K43" s="52">
        <v>57</v>
      </c>
      <c r="L43" s="98" t="s">
        <v>45</v>
      </c>
      <c r="M43" s="98">
        <v>228</v>
      </c>
      <c r="N43" s="80"/>
      <c r="O43" s="32">
        <v>110</v>
      </c>
      <c r="P43" s="31">
        <v>4000</v>
      </c>
      <c r="Q43" s="31">
        <v>6.6</v>
      </c>
      <c r="R43" s="213">
        <v>96.8</v>
      </c>
      <c r="S43" s="33"/>
      <c r="T43" s="39"/>
      <c r="U43" s="39"/>
      <c r="V43" s="39"/>
      <c r="W43" s="39"/>
      <c r="Y43" s="64">
        <v>147.97971999999999</v>
      </c>
      <c r="Z43" s="65">
        <v>11.504709999999999</v>
      </c>
      <c r="AA43" s="66">
        <v>102.61209000000001</v>
      </c>
      <c r="AB43" s="67"/>
      <c r="AC43" s="67"/>
      <c r="AD43" s="68"/>
      <c r="AE43" s="185"/>
    </row>
    <row r="44" spans="1:31" x14ac:dyDescent="0.25">
      <c r="A44" s="169" t="s">
        <v>101</v>
      </c>
      <c r="B44" s="170">
        <v>8433375054224</v>
      </c>
      <c r="C44" s="171" t="s">
        <v>42</v>
      </c>
      <c r="D44" s="172" t="s">
        <v>102</v>
      </c>
      <c r="E44" s="174" t="s">
        <v>44</v>
      </c>
      <c r="F44" s="326">
        <v>66.16</v>
      </c>
      <c r="G44" s="211"/>
      <c r="H44" s="80"/>
      <c r="I44" s="77">
        <v>2.8154786233370226</v>
      </c>
      <c r="J44" s="99" t="s">
        <v>55</v>
      </c>
      <c r="K44" s="55">
        <v>43</v>
      </c>
      <c r="L44" s="99" t="s">
        <v>45</v>
      </c>
      <c r="M44" s="99">
        <v>249.4</v>
      </c>
      <c r="N44" s="80"/>
      <c r="O44" s="37">
        <v>125</v>
      </c>
      <c r="P44" s="36">
        <v>5800</v>
      </c>
      <c r="Q44" s="36">
        <v>7.4</v>
      </c>
      <c r="R44" s="214">
        <v>110.2</v>
      </c>
      <c r="S44" s="38"/>
      <c r="T44" s="39"/>
      <c r="U44" s="39"/>
      <c r="V44" s="39"/>
      <c r="W44" s="39"/>
      <c r="Y44" s="69">
        <v>191.26176000000001</v>
      </c>
      <c r="Z44" s="70">
        <v>14.869680000000001</v>
      </c>
      <c r="AA44" s="71">
        <v>132.62472000000002</v>
      </c>
      <c r="AB44" s="67"/>
      <c r="AC44" s="67"/>
      <c r="AD44" s="68"/>
      <c r="AE44" s="185"/>
    </row>
    <row r="45" spans="1:31" x14ac:dyDescent="0.25">
      <c r="A45" s="165" t="s">
        <v>103</v>
      </c>
      <c r="B45" s="166">
        <v>8433375054231</v>
      </c>
      <c r="C45" s="167" t="s">
        <v>42</v>
      </c>
      <c r="D45" s="168" t="s">
        <v>104</v>
      </c>
      <c r="E45" s="173" t="s">
        <v>44</v>
      </c>
      <c r="F45" s="325">
        <v>108.64</v>
      </c>
      <c r="G45" s="212"/>
      <c r="H45" s="80"/>
      <c r="I45" s="76">
        <v>4.6256556371990571</v>
      </c>
      <c r="J45" s="98" t="s">
        <v>55</v>
      </c>
      <c r="K45" s="52">
        <v>26</v>
      </c>
      <c r="L45" s="98" t="s">
        <v>45</v>
      </c>
      <c r="M45" s="235">
        <v>150.80000000000001</v>
      </c>
      <c r="N45" s="80"/>
      <c r="O45" s="32">
        <v>160</v>
      </c>
      <c r="P45" s="31">
        <v>5800</v>
      </c>
      <c r="Q45" s="31">
        <v>9.5</v>
      </c>
      <c r="R45" s="213">
        <v>141</v>
      </c>
      <c r="S45" s="33"/>
      <c r="T45" s="39"/>
      <c r="U45" s="39"/>
      <c r="V45" s="39"/>
      <c r="W45" s="39"/>
      <c r="Y45" s="64">
        <v>312.94775999999996</v>
      </c>
      <c r="Z45" s="65">
        <v>24.330179999999999</v>
      </c>
      <c r="AA45" s="66">
        <v>217.00422</v>
      </c>
      <c r="AB45" s="67"/>
      <c r="AC45" s="67"/>
      <c r="AD45" s="157" t="s">
        <v>62</v>
      </c>
      <c r="AE45" s="185"/>
    </row>
    <row r="46" spans="1:31" x14ac:dyDescent="0.25">
      <c r="A46" s="169" t="s">
        <v>105</v>
      </c>
      <c r="B46" s="170">
        <v>8433375038118</v>
      </c>
      <c r="C46" s="171" t="s">
        <v>42</v>
      </c>
      <c r="D46" s="172" t="s">
        <v>106</v>
      </c>
      <c r="E46" s="174" t="s">
        <v>44</v>
      </c>
      <c r="F46" s="326">
        <v>169.78</v>
      </c>
      <c r="G46" s="176"/>
      <c r="H46" s="80"/>
      <c r="I46" s="77">
        <v>7.2418404068893212</v>
      </c>
      <c r="J46" s="99" t="s">
        <v>55</v>
      </c>
      <c r="K46" s="55">
        <v>14</v>
      </c>
      <c r="L46" s="99" t="s">
        <v>45</v>
      </c>
      <c r="M46" s="236">
        <v>81.2</v>
      </c>
      <c r="N46" s="80"/>
      <c r="O46" s="37">
        <v>200</v>
      </c>
      <c r="P46" s="36">
        <v>5800</v>
      </c>
      <c r="Q46" s="36">
        <v>11.9</v>
      </c>
      <c r="R46" s="214">
        <v>176.2</v>
      </c>
      <c r="S46" s="38"/>
      <c r="T46" s="39"/>
      <c r="U46" s="39"/>
      <c r="V46" s="39"/>
      <c r="W46" s="39"/>
      <c r="Y46" s="69">
        <v>331.79716000000002</v>
      </c>
      <c r="Z46" s="70">
        <v>25.795629999999999</v>
      </c>
      <c r="AA46" s="71">
        <v>230.07477000000003</v>
      </c>
      <c r="AB46" s="67"/>
      <c r="AC46" s="67"/>
      <c r="AD46" s="68"/>
      <c r="AE46" s="185"/>
    </row>
    <row r="47" spans="1:31" x14ac:dyDescent="0.25">
      <c r="A47" s="165" t="s">
        <v>107</v>
      </c>
      <c r="B47" s="166">
        <v>8433375034295</v>
      </c>
      <c r="C47" s="167" t="s">
        <v>42</v>
      </c>
      <c r="D47" s="168" t="s">
        <v>108</v>
      </c>
      <c r="E47" s="173" t="s">
        <v>44</v>
      </c>
      <c r="F47" s="325">
        <v>259</v>
      </c>
      <c r="G47" s="176"/>
      <c r="H47" s="80"/>
      <c r="I47" s="76">
        <v>11.262</v>
      </c>
      <c r="J47" s="98" t="s">
        <v>55</v>
      </c>
      <c r="K47" s="52">
        <v>11</v>
      </c>
      <c r="L47" s="98" t="s">
        <v>45</v>
      </c>
      <c r="M47" s="237">
        <v>63.8</v>
      </c>
      <c r="N47" s="80"/>
      <c r="O47" s="32">
        <v>250</v>
      </c>
      <c r="P47" s="31">
        <v>5800</v>
      </c>
      <c r="Q47" s="31">
        <v>14.8</v>
      </c>
      <c r="R47" s="213">
        <v>220.4</v>
      </c>
      <c r="S47" s="33"/>
      <c r="T47" s="39"/>
      <c r="U47" s="39"/>
      <c r="V47" s="39"/>
      <c r="W47" s="39"/>
      <c r="Y47" s="64">
        <v>514.18299999999999</v>
      </c>
      <c r="Z47" s="65">
        <v>39.975250000000003</v>
      </c>
      <c r="AA47" s="66">
        <v>356.54475000000002</v>
      </c>
      <c r="AB47" s="67"/>
      <c r="AC47" s="67"/>
      <c r="AD47" s="68"/>
      <c r="AE47" s="185"/>
    </row>
    <row r="48" spans="1:31" x14ac:dyDescent="0.25">
      <c r="A48" s="169" t="s">
        <v>109</v>
      </c>
      <c r="B48" s="170">
        <v>8433375038125</v>
      </c>
      <c r="C48" s="171" t="s">
        <v>42</v>
      </c>
      <c r="D48" s="172" t="s">
        <v>110</v>
      </c>
      <c r="E48" s="174" t="s">
        <v>44</v>
      </c>
      <c r="F48" s="326">
        <v>403.29</v>
      </c>
      <c r="G48" s="176"/>
      <c r="H48" s="80"/>
      <c r="I48" s="77">
        <v>17.925999999999998</v>
      </c>
      <c r="J48" s="99" t="s">
        <v>55</v>
      </c>
      <c r="K48" s="236">
        <v>4</v>
      </c>
      <c r="L48" s="99" t="s">
        <v>45</v>
      </c>
      <c r="M48" s="236">
        <v>23.2</v>
      </c>
      <c r="N48" s="80"/>
      <c r="O48" s="37">
        <v>315</v>
      </c>
      <c r="P48" s="36">
        <v>5800</v>
      </c>
      <c r="Q48" s="36">
        <v>18.7</v>
      </c>
      <c r="R48" s="214">
        <v>277.60000000000002</v>
      </c>
      <c r="S48" s="38"/>
      <c r="T48" s="39"/>
      <c r="U48" s="39"/>
      <c r="V48" s="39"/>
      <c r="W48" s="39"/>
      <c r="Y48" s="69">
        <v>816.68007999999998</v>
      </c>
      <c r="Z48" s="70">
        <v>63.492940000000004</v>
      </c>
      <c r="AA48" s="71">
        <v>566.30226000000005</v>
      </c>
      <c r="AB48" s="67"/>
      <c r="AC48" s="67"/>
      <c r="AD48" s="157"/>
      <c r="AE48" s="185"/>
    </row>
    <row r="49" spans="1:52" x14ac:dyDescent="0.25">
      <c r="A49" s="165" t="s">
        <v>111</v>
      </c>
      <c r="B49" s="166" t="s">
        <v>112</v>
      </c>
      <c r="C49" s="167" t="s">
        <v>42</v>
      </c>
      <c r="D49" s="168" t="s">
        <v>113</v>
      </c>
      <c r="E49" s="173" t="s">
        <v>44</v>
      </c>
      <c r="F49" s="325">
        <v>538.72</v>
      </c>
      <c r="G49" s="176"/>
      <c r="H49" s="80"/>
      <c r="I49" s="76">
        <v>22.794</v>
      </c>
      <c r="J49" s="98" t="s">
        <v>55</v>
      </c>
      <c r="K49" s="52">
        <v>3</v>
      </c>
      <c r="L49" s="98" t="s">
        <v>45</v>
      </c>
      <c r="M49" s="237">
        <v>17.399999999999999</v>
      </c>
      <c r="N49" s="80"/>
      <c r="O49" s="32">
        <v>355</v>
      </c>
      <c r="P49" s="31">
        <v>5800</v>
      </c>
      <c r="Q49" s="31">
        <v>21.1</v>
      </c>
      <c r="R49" s="213">
        <v>312.8</v>
      </c>
      <c r="S49" s="33"/>
      <c r="T49" s="39"/>
      <c r="U49" s="39"/>
      <c r="V49" s="39"/>
      <c r="W49" s="39"/>
      <c r="Y49" s="64">
        <v>1044.19</v>
      </c>
      <c r="Z49" s="65">
        <v>81.150000000000006</v>
      </c>
      <c r="AA49" s="66">
        <v>724.16</v>
      </c>
      <c r="AB49" s="67"/>
      <c r="AC49" s="67"/>
      <c r="AD49" s="157"/>
      <c r="AE49" s="185"/>
    </row>
    <row r="50" spans="1:52" x14ac:dyDescent="0.25">
      <c r="A50" s="169" t="s">
        <v>114</v>
      </c>
      <c r="B50" s="170">
        <v>8433375054170</v>
      </c>
      <c r="C50" s="171" t="s">
        <v>42</v>
      </c>
      <c r="D50" s="172" t="s">
        <v>115</v>
      </c>
      <c r="E50" s="174" t="s">
        <v>44</v>
      </c>
      <c r="F50" s="326">
        <v>673.21</v>
      </c>
      <c r="G50" s="176"/>
      <c r="H50" s="80"/>
      <c r="I50" s="77">
        <v>28.853000000000002</v>
      </c>
      <c r="J50" s="99" t="s">
        <v>55</v>
      </c>
      <c r="K50" s="55">
        <v>3</v>
      </c>
      <c r="L50" s="99" t="s">
        <v>45</v>
      </c>
      <c r="M50" s="236">
        <v>17.399999999999999</v>
      </c>
      <c r="N50" s="80"/>
      <c r="O50" s="37">
        <v>400</v>
      </c>
      <c r="P50" s="36">
        <v>5800</v>
      </c>
      <c r="Q50" s="36">
        <v>23.7</v>
      </c>
      <c r="R50" s="214">
        <v>352.6</v>
      </c>
      <c r="S50" s="38"/>
      <c r="T50" s="39"/>
      <c r="U50" s="39"/>
      <c r="V50" s="39"/>
      <c r="W50" s="39"/>
      <c r="Y50" s="69">
        <v>1311.91824</v>
      </c>
      <c r="Z50" s="70">
        <v>101.99532000000001</v>
      </c>
      <c r="AA50" s="71">
        <v>909.71028000000013</v>
      </c>
      <c r="AB50" s="67"/>
      <c r="AC50" s="67"/>
      <c r="AD50" s="68"/>
      <c r="AE50" s="185"/>
    </row>
    <row r="51" spans="1:52" x14ac:dyDescent="0.25">
      <c r="A51" s="165" t="s">
        <v>116</v>
      </c>
      <c r="B51" s="166" t="s">
        <v>117</v>
      </c>
      <c r="C51" s="167" t="s">
        <v>42</v>
      </c>
      <c r="D51" s="168" t="s">
        <v>118</v>
      </c>
      <c r="E51" s="173" t="s">
        <v>44</v>
      </c>
      <c r="F51" s="325">
        <v>852.35</v>
      </c>
      <c r="G51" s="176"/>
      <c r="H51" s="80"/>
      <c r="I51" s="76">
        <v>36.566000000000003</v>
      </c>
      <c r="J51" s="98" t="s">
        <v>55</v>
      </c>
      <c r="K51" s="52">
        <v>3</v>
      </c>
      <c r="L51" s="98" t="s">
        <v>45</v>
      </c>
      <c r="M51" s="52">
        <v>17.399999999999999</v>
      </c>
      <c r="N51" s="80"/>
      <c r="O51" s="32">
        <v>450</v>
      </c>
      <c r="P51" s="31">
        <v>5800</v>
      </c>
      <c r="Q51" s="31">
        <v>26.7</v>
      </c>
      <c r="R51" s="213">
        <v>396.6</v>
      </c>
      <c r="S51" s="33"/>
      <c r="T51" s="39"/>
      <c r="U51" s="39"/>
      <c r="V51" s="39"/>
      <c r="W51" s="39"/>
      <c r="Y51" s="64">
        <v>1675.09</v>
      </c>
      <c r="Z51" s="65">
        <v>130.16999999999999</v>
      </c>
      <c r="AA51" s="66">
        <v>1161.7</v>
      </c>
      <c r="AB51" s="67"/>
      <c r="AC51" s="67"/>
      <c r="AD51" s="68"/>
      <c r="AE51" s="185"/>
    </row>
    <row r="52" spans="1:52" x14ac:dyDescent="0.25">
      <c r="A52" s="169" t="s">
        <v>119</v>
      </c>
      <c r="B52" s="170">
        <v>8433375054187</v>
      </c>
      <c r="C52" s="171" t="s">
        <v>42</v>
      </c>
      <c r="D52" s="172" t="s">
        <v>120</v>
      </c>
      <c r="E52" s="174" t="s">
        <v>44</v>
      </c>
      <c r="F52" s="326">
        <v>1052.56</v>
      </c>
      <c r="G52" s="176"/>
      <c r="H52" s="80"/>
      <c r="I52" s="77">
        <v>45.19023719628543</v>
      </c>
      <c r="J52" s="99" t="s">
        <v>55</v>
      </c>
      <c r="K52" s="55">
        <v>2</v>
      </c>
      <c r="L52" s="99" t="s">
        <v>45</v>
      </c>
      <c r="M52" s="236">
        <v>11.6</v>
      </c>
      <c r="N52" s="81"/>
      <c r="O52" s="37">
        <v>500</v>
      </c>
      <c r="P52" s="36">
        <v>5800</v>
      </c>
      <c r="Q52" s="36">
        <v>29.7</v>
      </c>
      <c r="R52" s="214">
        <v>440.6</v>
      </c>
      <c r="S52" s="38"/>
      <c r="T52" s="39"/>
      <c r="U52" s="39"/>
      <c r="V52" s="39"/>
      <c r="W52" s="39"/>
      <c r="Y52" s="69">
        <v>2051.7213999999999</v>
      </c>
      <c r="Z52" s="70">
        <v>159.51145</v>
      </c>
      <c r="AA52" s="71">
        <v>1422.7045500000002</v>
      </c>
      <c r="AB52" s="67"/>
      <c r="AC52" s="67"/>
      <c r="AD52" s="68"/>
      <c r="AE52" s="185"/>
    </row>
    <row r="53" spans="1:52" x14ac:dyDescent="0.25">
      <c r="B53" s="21"/>
      <c r="C53" s="20"/>
      <c r="D53" s="20"/>
      <c r="E53" s="10"/>
      <c r="F53" s="327"/>
      <c r="G53"/>
      <c r="I53" s="17"/>
      <c r="K53" s="10"/>
      <c r="L53" s="10"/>
      <c r="M53" s="24"/>
      <c r="Y53" s="19"/>
      <c r="Z53" s="19"/>
      <c r="AA53" s="19"/>
      <c r="AB53" s="9"/>
      <c r="AE53" s="185"/>
    </row>
    <row r="54" spans="1:52" x14ac:dyDescent="0.25">
      <c r="A54" s="20"/>
      <c r="B54" s="21"/>
      <c r="C54" s="10"/>
      <c r="D54" s="20"/>
      <c r="E54" s="24"/>
      <c r="F54" s="327"/>
      <c r="G54"/>
      <c r="I54" s="209"/>
      <c r="J54" s="49"/>
      <c r="K54" s="48"/>
      <c r="L54" s="48"/>
      <c r="M54" s="49"/>
      <c r="O54" s="39"/>
      <c r="P54" s="48"/>
      <c r="Q54" s="48"/>
      <c r="R54" s="217"/>
      <c r="S54" s="39"/>
      <c r="T54" s="39"/>
      <c r="U54" s="39"/>
      <c r="V54" s="39"/>
      <c r="W54" s="39"/>
      <c r="Y54" s="192"/>
      <c r="Z54" s="192"/>
      <c r="AA54" s="192"/>
      <c r="AB54" s="193"/>
      <c r="AC54" s="193"/>
      <c r="AD54" s="201"/>
      <c r="AE54" s="185"/>
    </row>
    <row r="55" spans="1:52" x14ac:dyDescent="0.25">
      <c r="D55"/>
      <c r="F55" s="327"/>
      <c r="G55" s="13"/>
      <c r="I55" s="17"/>
      <c r="L55" s="10"/>
      <c r="Y55" s="6"/>
      <c r="Z55" s="7"/>
      <c r="AA55" s="7"/>
      <c r="AE55" s="185"/>
      <c r="AZ55" s="15"/>
    </row>
    <row r="56" spans="1:52" ht="45" x14ac:dyDescent="0.25">
      <c r="A56" s="2" t="s">
        <v>22</v>
      </c>
      <c r="B56" s="114" t="s">
        <v>23</v>
      </c>
      <c r="C56" s="2" t="s">
        <v>24</v>
      </c>
      <c r="D56" s="2" t="s">
        <v>25</v>
      </c>
      <c r="E56" s="2" t="s">
        <v>26</v>
      </c>
      <c r="F56" s="324" t="s">
        <v>27</v>
      </c>
      <c r="G56" s="275" t="s">
        <v>1</v>
      </c>
      <c r="I56" s="57" t="s">
        <v>121</v>
      </c>
      <c r="J56" s="93" t="s">
        <v>122</v>
      </c>
      <c r="K56" s="59" t="s">
        <v>1912</v>
      </c>
      <c r="L56" s="58" t="s">
        <v>30</v>
      </c>
      <c r="M56" s="93" t="s">
        <v>124</v>
      </c>
      <c r="N56" s="80"/>
      <c r="O56" s="57" t="s">
        <v>32</v>
      </c>
      <c r="P56" s="59" t="s">
        <v>33</v>
      </c>
      <c r="Q56" s="58" t="s">
        <v>1907</v>
      </c>
      <c r="R56" s="219" t="s">
        <v>1908</v>
      </c>
      <c r="S56" s="60"/>
      <c r="T56" s="203"/>
      <c r="U56" s="203"/>
      <c r="V56" s="203"/>
      <c r="W56" s="203"/>
      <c r="Y56" s="61" t="s">
        <v>34</v>
      </c>
      <c r="Z56" s="61" t="s">
        <v>35</v>
      </c>
      <c r="AA56" s="61" t="s">
        <v>36</v>
      </c>
      <c r="AB56" s="62" t="s">
        <v>37</v>
      </c>
      <c r="AC56" s="62" t="s">
        <v>38</v>
      </c>
      <c r="AD56" s="63" t="s">
        <v>39</v>
      </c>
      <c r="AE56" s="185"/>
    </row>
    <row r="57" spans="1:52" x14ac:dyDescent="0.25">
      <c r="A57" s="165" t="s">
        <v>125</v>
      </c>
      <c r="B57" s="166">
        <v>8433375043549</v>
      </c>
      <c r="C57" s="167" t="s">
        <v>42</v>
      </c>
      <c r="D57" s="168" t="s">
        <v>126</v>
      </c>
      <c r="E57" s="173" t="s">
        <v>127</v>
      </c>
      <c r="F57" s="325">
        <v>2.64</v>
      </c>
      <c r="G57" s="295"/>
      <c r="I57" s="76">
        <v>0.10479370854644997</v>
      </c>
      <c r="J57" s="98">
        <v>160</v>
      </c>
      <c r="K57" s="52">
        <v>1200</v>
      </c>
      <c r="L57" s="98" t="s">
        <v>45</v>
      </c>
      <c r="M57" s="100">
        <v>4800</v>
      </c>
      <c r="O57" s="32">
        <v>20</v>
      </c>
      <c r="P57" s="31">
        <v>4000</v>
      </c>
      <c r="Q57" s="31">
        <v>1.9</v>
      </c>
      <c r="R57" s="213">
        <v>16.2</v>
      </c>
      <c r="S57" s="33"/>
      <c r="T57" s="39"/>
      <c r="U57" s="39"/>
      <c r="V57" s="39"/>
      <c r="W57" s="39"/>
      <c r="Y57" s="64">
        <v>4.8812082926792755</v>
      </c>
      <c r="Z57" s="65">
        <v>0.37949041839564357</v>
      </c>
      <c r="AA57" s="66">
        <v>3.3847272088172096</v>
      </c>
      <c r="AB57" s="67"/>
      <c r="AC57" s="67"/>
      <c r="AD57" s="68"/>
      <c r="AE57" s="185"/>
      <c r="AZ57" s="15"/>
    </row>
    <row r="58" spans="1:52" x14ac:dyDescent="0.25">
      <c r="A58" s="169" t="s">
        <v>128</v>
      </c>
      <c r="B58" s="170">
        <v>8433375043556</v>
      </c>
      <c r="C58" s="171" t="s">
        <v>42</v>
      </c>
      <c r="D58" s="172" t="s">
        <v>129</v>
      </c>
      <c r="E58" s="174" t="s">
        <v>127</v>
      </c>
      <c r="F58" s="326">
        <v>3.86</v>
      </c>
      <c r="G58" s="295"/>
      <c r="I58" s="77">
        <v>0.15909507191655001</v>
      </c>
      <c r="J58" s="99">
        <v>100</v>
      </c>
      <c r="K58" s="55">
        <v>750</v>
      </c>
      <c r="L58" s="99" t="s">
        <v>45</v>
      </c>
      <c r="M58" s="101">
        <v>3000</v>
      </c>
      <c r="O58" s="37">
        <v>25</v>
      </c>
      <c r="P58" s="36">
        <v>4000</v>
      </c>
      <c r="Q58" s="36">
        <v>2.2999999999999998</v>
      </c>
      <c r="R58" s="214">
        <v>20.399999999999999</v>
      </c>
      <c r="S58" s="38"/>
      <c r="T58" s="39"/>
      <c r="U58" s="39"/>
      <c r="V58" s="39"/>
      <c r="W58" s="39"/>
      <c r="Y58" s="69">
        <v>7.3783685464247801</v>
      </c>
      <c r="Z58" s="70">
        <v>0.5736325923561596</v>
      </c>
      <c r="AA58" s="71">
        <v>5.116307946378793</v>
      </c>
      <c r="AB58" s="67"/>
      <c r="AC58" s="67"/>
      <c r="AD58" s="68"/>
      <c r="AE58" s="185"/>
      <c r="AZ58" s="15"/>
    </row>
    <row r="59" spans="1:52" x14ac:dyDescent="0.25">
      <c r="A59" s="165" t="s">
        <v>130</v>
      </c>
      <c r="B59" s="166">
        <v>8433375043563</v>
      </c>
      <c r="C59" s="167" t="s">
        <v>42</v>
      </c>
      <c r="D59" s="168" t="s">
        <v>131</v>
      </c>
      <c r="E59" s="173" t="s">
        <v>127</v>
      </c>
      <c r="F59" s="325">
        <v>5.94</v>
      </c>
      <c r="G59" s="295"/>
      <c r="I59" s="76">
        <v>0.25654936703457604</v>
      </c>
      <c r="J59" s="98">
        <v>60</v>
      </c>
      <c r="K59" s="52">
        <v>480</v>
      </c>
      <c r="L59" s="98" t="s">
        <v>45</v>
      </c>
      <c r="M59" s="100">
        <v>1920</v>
      </c>
      <c r="O59" s="32">
        <v>32</v>
      </c>
      <c r="P59" s="31">
        <v>4000</v>
      </c>
      <c r="Q59" s="31">
        <v>2.9</v>
      </c>
      <c r="R59" s="213">
        <v>26.2</v>
      </c>
      <c r="S59" s="33"/>
      <c r="T59" s="39"/>
      <c r="U59" s="39"/>
      <c r="V59" s="39"/>
      <c r="W59" s="39"/>
      <c r="Y59" s="64">
        <v>11.878724589664465</v>
      </c>
      <c r="Z59" s="65">
        <v>0.9235135839827151</v>
      </c>
      <c r="AA59" s="66">
        <v>8.236944607543947</v>
      </c>
      <c r="AB59" s="67"/>
      <c r="AC59" s="67"/>
      <c r="AD59" s="157" t="s">
        <v>62</v>
      </c>
      <c r="AE59" s="185"/>
      <c r="AZ59" s="15"/>
    </row>
    <row r="60" spans="1:52" x14ac:dyDescent="0.25">
      <c r="A60" s="169" t="s">
        <v>132</v>
      </c>
      <c r="B60" s="170">
        <v>8433375043570</v>
      </c>
      <c r="C60" s="171" t="s">
        <v>42</v>
      </c>
      <c r="D60" s="172" t="s">
        <v>133</v>
      </c>
      <c r="E60" s="174" t="s">
        <v>127</v>
      </c>
      <c r="F60" s="326">
        <v>10.49</v>
      </c>
      <c r="G60" s="295"/>
      <c r="I60" s="77">
        <v>0.41216036137768797</v>
      </c>
      <c r="J60" s="99" t="s">
        <v>55</v>
      </c>
      <c r="K60" s="55">
        <v>282</v>
      </c>
      <c r="L60" s="99" t="s">
        <v>45</v>
      </c>
      <c r="M60" s="101">
        <v>1128</v>
      </c>
      <c r="O60" s="37">
        <v>40</v>
      </c>
      <c r="P60" s="36">
        <v>4000</v>
      </c>
      <c r="Q60" s="36">
        <v>3.7</v>
      </c>
      <c r="R60" s="214">
        <v>32.6</v>
      </c>
      <c r="S60" s="38"/>
      <c r="T60" s="39"/>
      <c r="U60" s="39"/>
      <c r="V60" s="39"/>
      <c r="W60" s="39"/>
      <c r="Y60" s="69">
        <v>18.887075221662812</v>
      </c>
      <c r="Z60" s="70">
        <v>1.4683790668979262</v>
      </c>
      <c r="AA60" s="71">
        <v>13.096674750310616</v>
      </c>
      <c r="AB60" s="67"/>
      <c r="AC60" s="67"/>
      <c r="AD60" s="68"/>
      <c r="AE60" s="185"/>
      <c r="AZ60" s="15"/>
    </row>
    <row r="61" spans="1:52" x14ac:dyDescent="0.25">
      <c r="A61" s="165" t="s">
        <v>134</v>
      </c>
      <c r="B61" s="166">
        <v>8433375043587</v>
      </c>
      <c r="C61" s="167" t="s">
        <v>42</v>
      </c>
      <c r="D61" s="168" t="s">
        <v>135</v>
      </c>
      <c r="E61" s="173" t="s">
        <v>127</v>
      </c>
      <c r="F61" s="325">
        <v>15.71</v>
      </c>
      <c r="G61" s="295"/>
      <c r="I61" s="76">
        <v>0.63338555690071208</v>
      </c>
      <c r="J61" s="98" t="s">
        <v>55</v>
      </c>
      <c r="K61" s="52">
        <v>195</v>
      </c>
      <c r="L61" s="98" t="s">
        <v>45</v>
      </c>
      <c r="M61" s="100">
        <v>780</v>
      </c>
      <c r="O61" s="32">
        <v>50</v>
      </c>
      <c r="P61" s="31">
        <v>4000</v>
      </c>
      <c r="Q61" s="31">
        <v>4.5999999999999996</v>
      </c>
      <c r="R61" s="213">
        <v>40.799999999999997</v>
      </c>
      <c r="S61" s="33"/>
      <c r="T61" s="39"/>
      <c r="U61" s="39"/>
      <c r="V61" s="39"/>
      <c r="W61" s="39"/>
      <c r="Y61" s="64">
        <v>29.296253186462909</v>
      </c>
      <c r="Z61" s="65">
        <v>2.2776424836918983</v>
      </c>
      <c r="AA61" s="66">
        <v>20.314606411149576</v>
      </c>
      <c r="AB61" s="67"/>
      <c r="AC61" s="67"/>
      <c r="AD61" s="68"/>
      <c r="AE61" s="185"/>
      <c r="AZ61" s="15"/>
    </row>
    <row r="62" spans="1:52" x14ac:dyDescent="0.25">
      <c r="A62" s="169" t="s">
        <v>136</v>
      </c>
      <c r="B62" s="170">
        <v>8433375043594</v>
      </c>
      <c r="C62" s="171" t="s">
        <v>42</v>
      </c>
      <c r="D62" s="172" t="s">
        <v>137</v>
      </c>
      <c r="E62" s="174" t="s">
        <v>127</v>
      </c>
      <c r="F62" s="326">
        <v>23.51</v>
      </c>
      <c r="G62" s="295"/>
      <c r="I62" s="77">
        <v>0.99905044311071989</v>
      </c>
      <c r="J62" s="99" t="s">
        <v>55</v>
      </c>
      <c r="K62" s="55">
        <v>124</v>
      </c>
      <c r="L62" s="99" t="s">
        <v>45</v>
      </c>
      <c r="M62" s="101">
        <v>496</v>
      </c>
      <c r="O62" s="37">
        <v>63</v>
      </c>
      <c r="P62" s="36">
        <v>4000</v>
      </c>
      <c r="Q62" s="36">
        <v>5.8</v>
      </c>
      <c r="R62" s="214">
        <v>51.4</v>
      </c>
      <c r="S62" s="38"/>
      <c r="T62" s="39"/>
      <c r="U62" s="39"/>
      <c r="V62" s="39"/>
      <c r="W62" s="39"/>
      <c r="Y62" s="69">
        <v>46.426064386677652</v>
      </c>
      <c r="Z62" s="70">
        <v>3.609402742551846</v>
      </c>
      <c r="AA62" s="71">
        <v>32.192759232086416</v>
      </c>
      <c r="AB62" s="67"/>
      <c r="AC62" s="67"/>
      <c r="AD62" s="68"/>
      <c r="AE62" s="185"/>
      <c r="AZ62" s="15"/>
    </row>
    <row r="63" spans="1:52" x14ac:dyDescent="0.25">
      <c r="D63"/>
      <c r="F63" s="327"/>
      <c r="G63" s="13"/>
      <c r="I63" s="17"/>
      <c r="L63" s="10"/>
      <c r="Y63" s="6"/>
      <c r="Z63" s="7"/>
      <c r="AA63" s="7"/>
      <c r="AE63" s="185"/>
      <c r="AZ63" s="15"/>
    </row>
    <row r="64" spans="1:52" x14ac:dyDescent="0.25">
      <c r="D64"/>
      <c r="F64" s="327"/>
      <c r="G64" s="13"/>
      <c r="I64" s="17"/>
      <c r="L64" s="10"/>
      <c r="Y64" s="6"/>
      <c r="Z64" s="7"/>
      <c r="AA64" s="7"/>
      <c r="AE64" s="185"/>
      <c r="AZ64" s="15"/>
    </row>
    <row r="65" spans="1:52" x14ac:dyDescent="0.25">
      <c r="D65"/>
      <c r="F65" s="327"/>
      <c r="G65" s="13"/>
      <c r="I65" s="17"/>
      <c r="L65" s="10"/>
      <c r="Y65" s="6"/>
      <c r="Z65" s="7"/>
      <c r="AA65" s="7"/>
      <c r="AE65" s="185"/>
      <c r="AZ65" s="15"/>
    </row>
    <row r="66" spans="1:52" x14ac:dyDescent="0.25">
      <c r="D66"/>
      <c r="F66" s="327"/>
      <c r="G66" s="13"/>
      <c r="I66" s="17"/>
      <c r="L66" s="10"/>
      <c r="Y66" s="6"/>
      <c r="Z66" s="7"/>
      <c r="AA66" s="7"/>
      <c r="AE66" s="185"/>
      <c r="AZ66" s="15"/>
    </row>
    <row r="67" spans="1:52" ht="51" customHeight="1" x14ac:dyDescent="0.25">
      <c r="A67" s="2" t="s">
        <v>22</v>
      </c>
      <c r="B67" s="114" t="s">
        <v>23</v>
      </c>
      <c r="C67" s="2" t="s">
        <v>24</v>
      </c>
      <c r="D67" s="2" t="s">
        <v>25</v>
      </c>
      <c r="E67" s="2" t="s">
        <v>26</v>
      </c>
      <c r="F67" s="324" t="s">
        <v>138</v>
      </c>
      <c r="G67" s="275" t="s">
        <v>1</v>
      </c>
      <c r="I67" s="57" t="s">
        <v>121</v>
      </c>
      <c r="J67" s="93" t="s">
        <v>122</v>
      </c>
      <c r="K67" s="59" t="s">
        <v>123</v>
      </c>
      <c r="L67" s="58" t="s">
        <v>30</v>
      </c>
      <c r="M67" s="162" t="s">
        <v>124</v>
      </c>
      <c r="N67" s="142"/>
      <c r="O67" s="27" t="s">
        <v>139</v>
      </c>
      <c r="P67" s="58" t="s">
        <v>140</v>
      </c>
      <c r="Q67" s="59" t="s">
        <v>141</v>
      </c>
      <c r="R67" s="219" t="s">
        <v>142</v>
      </c>
      <c r="S67" s="59"/>
      <c r="T67" s="140"/>
      <c r="U67" s="140"/>
      <c r="V67" s="140"/>
      <c r="W67" s="140"/>
      <c r="Y67" s="61" t="s">
        <v>34</v>
      </c>
      <c r="Z67" s="61" t="s">
        <v>35</v>
      </c>
      <c r="AA67" s="61" t="s">
        <v>36</v>
      </c>
      <c r="AB67" s="62" t="s">
        <v>37</v>
      </c>
      <c r="AC67" s="62" t="s">
        <v>38</v>
      </c>
      <c r="AD67" s="63" t="s">
        <v>39</v>
      </c>
      <c r="AE67" s="185"/>
    </row>
    <row r="68" spans="1:52" x14ac:dyDescent="0.25">
      <c r="A68" s="165" t="s">
        <v>143</v>
      </c>
      <c r="B68" s="166" t="s">
        <v>144</v>
      </c>
      <c r="C68" s="167" t="s">
        <v>145</v>
      </c>
      <c r="D68" s="168" t="s">
        <v>146</v>
      </c>
      <c r="E68" s="173" t="s">
        <v>1926</v>
      </c>
      <c r="F68" s="325">
        <v>0.41</v>
      </c>
      <c r="G68" s="12"/>
      <c r="H68" s="80"/>
      <c r="I68" s="76">
        <v>0.01</v>
      </c>
      <c r="J68" s="100">
        <v>50</v>
      </c>
      <c r="K68" s="52">
        <v>500</v>
      </c>
      <c r="L68" s="52" t="s">
        <v>148</v>
      </c>
      <c r="M68" s="53">
        <v>18000</v>
      </c>
      <c r="N68" s="79"/>
      <c r="O68" s="31">
        <v>20</v>
      </c>
      <c r="P68" s="31" t="s">
        <v>149</v>
      </c>
      <c r="Q68" s="31" t="s">
        <v>150</v>
      </c>
      <c r="R68" s="213" t="s">
        <v>151</v>
      </c>
      <c r="S68" s="33"/>
      <c r="T68" s="39"/>
      <c r="U68" s="39"/>
      <c r="V68" s="39"/>
      <c r="W68" s="39"/>
      <c r="Y68" s="64">
        <v>0.69500000000000006</v>
      </c>
      <c r="Z68" s="65">
        <v>5.2999999999999999E-2</v>
      </c>
      <c r="AA68" s="66">
        <v>0.38100000000000001</v>
      </c>
      <c r="AB68" s="67"/>
      <c r="AC68" s="67"/>
      <c r="AD68" s="68"/>
      <c r="AE68" s="185"/>
    </row>
    <row r="69" spans="1:52" x14ac:dyDescent="0.25">
      <c r="A69" s="169" t="s">
        <v>152</v>
      </c>
      <c r="B69" s="170" t="s">
        <v>153</v>
      </c>
      <c r="C69" s="171" t="s">
        <v>154</v>
      </c>
      <c r="D69" s="172" t="s">
        <v>155</v>
      </c>
      <c r="E69" s="174" t="s">
        <v>1926</v>
      </c>
      <c r="F69" s="326">
        <v>0.52</v>
      </c>
      <c r="G69" s="12"/>
      <c r="H69" s="80"/>
      <c r="I69" s="77">
        <v>1.4999999999999999E-2</v>
      </c>
      <c r="J69" s="101">
        <v>40</v>
      </c>
      <c r="K69" s="55">
        <v>320</v>
      </c>
      <c r="L69" s="55" t="s">
        <v>148</v>
      </c>
      <c r="M69" s="56">
        <v>11520</v>
      </c>
      <c r="N69" s="80"/>
      <c r="O69" s="36">
        <v>25</v>
      </c>
      <c r="P69" s="36" t="s">
        <v>156</v>
      </c>
      <c r="Q69" s="36" t="s">
        <v>157</v>
      </c>
      <c r="R69" s="214" t="s">
        <v>158</v>
      </c>
      <c r="S69" s="38"/>
      <c r="T69" s="39"/>
      <c r="U69" s="39"/>
      <c r="V69" s="39"/>
      <c r="W69" s="39"/>
      <c r="Y69" s="69">
        <v>1.0425</v>
      </c>
      <c r="Z69" s="70">
        <v>7.9500000000000001E-2</v>
      </c>
      <c r="AA69" s="71">
        <v>0.57150000000000001</v>
      </c>
      <c r="AB69" s="67"/>
      <c r="AC69" s="67"/>
      <c r="AD69" s="68"/>
      <c r="AE69" s="185"/>
    </row>
    <row r="70" spans="1:52" x14ac:dyDescent="0.25">
      <c r="A70" s="165" t="s">
        <v>159</v>
      </c>
      <c r="B70" s="166" t="s">
        <v>160</v>
      </c>
      <c r="C70" s="167" t="s">
        <v>154</v>
      </c>
      <c r="D70" s="168" t="s">
        <v>161</v>
      </c>
      <c r="E70" s="173" t="s">
        <v>1926</v>
      </c>
      <c r="F70" s="325">
        <v>0.77</v>
      </c>
      <c r="G70" s="12"/>
      <c r="H70" s="80"/>
      <c r="I70" s="76">
        <v>0.02</v>
      </c>
      <c r="J70" s="100">
        <v>15</v>
      </c>
      <c r="K70" s="52">
        <v>150</v>
      </c>
      <c r="L70" s="52" t="s">
        <v>148</v>
      </c>
      <c r="M70" s="53">
        <v>5400</v>
      </c>
      <c r="N70" s="80"/>
      <c r="O70" s="31">
        <v>32</v>
      </c>
      <c r="P70" s="31" t="s">
        <v>162</v>
      </c>
      <c r="Q70" s="31" t="s">
        <v>163</v>
      </c>
      <c r="R70" s="213" t="s">
        <v>164</v>
      </c>
      <c r="S70" s="33"/>
      <c r="T70" s="39"/>
      <c r="U70" s="39"/>
      <c r="V70" s="39"/>
      <c r="W70" s="39"/>
      <c r="Y70" s="64">
        <v>1.4595</v>
      </c>
      <c r="Z70" s="65">
        <v>0.11130000000000001</v>
      </c>
      <c r="AA70" s="66">
        <v>0.80010000000000003</v>
      </c>
      <c r="AB70" s="67"/>
      <c r="AC70" s="67"/>
      <c r="AD70" s="68"/>
      <c r="AE70" s="185"/>
    </row>
    <row r="71" spans="1:52" x14ac:dyDescent="0.25">
      <c r="A71" s="169" t="s">
        <v>165</v>
      </c>
      <c r="B71" s="170" t="s">
        <v>166</v>
      </c>
      <c r="C71" s="171" t="s">
        <v>154</v>
      </c>
      <c r="D71" s="172" t="s">
        <v>167</v>
      </c>
      <c r="E71" s="174" t="s">
        <v>1926</v>
      </c>
      <c r="F71" s="326">
        <v>1.5</v>
      </c>
      <c r="G71" s="12"/>
      <c r="H71" s="80"/>
      <c r="I71" s="77">
        <v>4.19E-2</v>
      </c>
      <c r="J71" s="101">
        <v>10</v>
      </c>
      <c r="K71" s="55">
        <v>100</v>
      </c>
      <c r="L71" s="55" t="s">
        <v>148</v>
      </c>
      <c r="M71" s="56">
        <v>3600</v>
      </c>
      <c r="N71" s="80"/>
      <c r="O71" s="36">
        <v>40</v>
      </c>
      <c r="P71" s="36" t="s">
        <v>168</v>
      </c>
      <c r="Q71" s="36" t="s">
        <v>169</v>
      </c>
      <c r="R71" s="214" t="s">
        <v>170</v>
      </c>
      <c r="S71" s="38"/>
      <c r="T71" s="39"/>
      <c r="U71" s="39"/>
      <c r="V71" s="39"/>
      <c r="W71" s="39"/>
      <c r="Y71" s="69">
        <v>2.919</v>
      </c>
      <c r="Z71" s="70">
        <v>0.22260000000000002</v>
      </c>
      <c r="AA71" s="71">
        <v>1.6002000000000001</v>
      </c>
      <c r="AB71" s="67"/>
      <c r="AC71" s="67"/>
      <c r="AD71" s="68"/>
      <c r="AE71" s="185"/>
    </row>
    <row r="72" spans="1:52" x14ac:dyDescent="0.25">
      <c r="A72" s="165" t="s">
        <v>171</v>
      </c>
      <c r="B72" s="166" t="s">
        <v>172</v>
      </c>
      <c r="C72" s="167" t="s">
        <v>154</v>
      </c>
      <c r="D72" s="168" t="s">
        <v>173</v>
      </c>
      <c r="E72" s="173" t="s">
        <v>1926</v>
      </c>
      <c r="F72" s="325">
        <v>2.81</v>
      </c>
      <c r="G72" s="12"/>
      <c r="H72" s="80"/>
      <c r="I72" s="76">
        <v>6.9029999999999994E-2</v>
      </c>
      <c r="J72" s="100">
        <v>5</v>
      </c>
      <c r="K72" s="52">
        <v>60</v>
      </c>
      <c r="L72" s="52" t="s">
        <v>148</v>
      </c>
      <c r="M72" s="53">
        <v>2160</v>
      </c>
      <c r="N72" s="80"/>
      <c r="O72" s="31">
        <v>50</v>
      </c>
      <c r="P72" s="31" t="s">
        <v>174</v>
      </c>
      <c r="Q72" s="31" t="s">
        <v>175</v>
      </c>
      <c r="R72" s="213" t="s">
        <v>176</v>
      </c>
      <c r="S72" s="33"/>
      <c r="T72" s="39"/>
      <c r="U72" s="39"/>
      <c r="V72" s="39"/>
      <c r="W72" s="39"/>
      <c r="Y72" s="64">
        <v>5.1429999999999998</v>
      </c>
      <c r="Z72" s="65">
        <v>0.39219999999999999</v>
      </c>
      <c r="AA72" s="66">
        <v>2.8193999999999999</v>
      </c>
      <c r="AB72" s="67"/>
      <c r="AC72" s="67"/>
      <c r="AD72" s="157" t="s">
        <v>62</v>
      </c>
      <c r="AE72" s="185"/>
    </row>
    <row r="73" spans="1:52" x14ac:dyDescent="0.25">
      <c r="A73" s="169" t="s">
        <v>177</v>
      </c>
      <c r="B73" s="170" t="s">
        <v>178</v>
      </c>
      <c r="C73" s="171" t="s">
        <v>154</v>
      </c>
      <c r="D73" s="172" t="s">
        <v>179</v>
      </c>
      <c r="E73" s="174" t="s">
        <v>1926</v>
      </c>
      <c r="F73" s="326">
        <v>5.35</v>
      </c>
      <c r="G73" s="12"/>
      <c r="H73" s="80"/>
      <c r="I73" s="77">
        <v>0.12471</v>
      </c>
      <c r="J73" s="101">
        <v>4</v>
      </c>
      <c r="K73" s="55">
        <v>32</v>
      </c>
      <c r="L73" s="55" t="s">
        <v>148</v>
      </c>
      <c r="M73" s="56">
        <v>1152</v>
      </c>
      <c r="N73" s="80"/>
      <c r="O73" s="36">
        <v>63</v>
      </c>
      <c r="P73" s="36" t="s">
        <v>180</v>
      </c>
      <c r="Q73" s="36" t="s">
        <v>181</v>
      </c>
      <c r="R73" s="214" t="s">
        <v>182</v>
      </c>
      <c r="S73" s="38"/>
      <c r="T73" s="39"/>
      <c r="U73" s="39"/>
      <c r="V73" s="39"/>
      <c r="W73" s="39"/>
      <c r="Y73" s="69">
        <v>9.0350000000000001</v>
      </c>
      <c r="Z73" s="70">
        <v>0.68899999999999995</v>
      </c>
      <c r="AA73" s="71">
        <v>4.9530000000000003</v>
      </c>
      <c r="AB73" s="67"/>
      <c r="AC73" s="67"/>
      <c r="AD73" s="68"/>
      <c r="AE73" s="185"/>
    </row>
    <row r="74" spans="1:52" x14ac:dyDescent="0.25">
      <c r="A74" s="165" t="s">
        <v>183</v>
      </c>
      <c r="B74" s="166" t="s">
        <v>184</v>
      </c>
      <c r="C74" s="167" t="s">
        <v>154</v>
      </c>
      <c r="D74" s="168" t="s">
        <v>185</v>
      </c>
      <c r="E74" s="173" t="s">
        <v>1926</v>
      </c>
      <c r="F74" s="325">
        <v>8.8699999999999992</v>
      </c>
      <c r="G74" s="12"/>
      <c r="H74" s="80"/>
      <c r="I74" s="76">
        <v>0.22489999999999999</v>
      </c>
      <c r="J74" s="100">
        <v>2</v>
      </c>
      <c r="K74" s="52">
        <v>24</v>
      </c>
      <c r="L74" s="52" t="s">
        <v>148</v>
      </c>
      <c r="M74" s="53">
        <v>864</v>
      </c>
      <c r="N74" s="80"/>
      <c r="O74" s="31">
        <v>75</v>
      </c>
      <c r="P74" s="31" t="s">
        <v>186</v>
      </c>
      <c r="Q74" s="31" t="s">
        <v>187</v>
      </c>
      <c r="R74" s="213" t="s">
        <v>188</v>
      </c>
      <c r="S74" s="33"/>
      <c r="T74" s="39"/>
      <c r="U74" s="39"/>
      <c r="V74" s="39"/>
      <c r="W74" s="39"/>
      <c r="Y74" s="64">
        <v>14.316999999999998</v>
      </c>
      <c r="Z74" s="65">
        <v>1.0917999999999999</v>
      </c>
      <c r="AA74" s="66">
        <v>7.8486000000000002</v>
      </c>
      <c r="AB74" s="67"/>
      <c r="AC74" s="67"/>
      <c r="AD74" s="68"/>
      <c r="AE74" s="185"/>
    </row>
    <row r="75" spans="1:52" x14ac:dyDescent="0.25">
      <c r="A75" s="169" t="s">
        <v>189</v>
      </c>
      <c r="B75" s="170" t="s">
        <v>190</v>
      </c>
      <c r="C75" s="171" t="s">
        <v>154</v>
      </c>
      <c r="D75" s="172" t="s">
        <v>191</v>
      </c>
      <c r="E75" s="174" t="s">
        <v>1926</v>
      </c>
      <c r="F75" s="326">
        <v>16.079999999999998</v>
      </c>
      <c r="G75" s="12"/>
      <c r="H75" s="80"/>
      <c r="I75" s="77">
        <v>0.33037</v>
      </c>
      <c r="J75" s="101" t="s">
        <v>55</v>
      </c>
      <c r="K75" s="55">
        <v>45</v>
      </c>
      <c r="L75" s="55" t="s">
        <v>192</v>
      </c>
      <c r="M75" s="56">
        <v>540</v>
      </c>
      <c r="N75" s="80"/>
      <c r="O75" s="36">
        <v>90</v>
      </c>
      <c r="P75" s="36" t="s">
        <v>193</v>
      </c>
      <c r="Q75" s="36" t="s">
        <v>194</v>
      </c>
      <c r="R75" s="214" t="s">
        <v>195</v>
      </c>
      <c r="S75" s="38"/>
      <c r="T75" s="39"/>
      <c r="U75" s="39"/>
      <c r="V75" s="39"/>
      <c r="W75" s="39"/>
      <c r="Y75" s="69">
        <v>20.154999999999998</v>
      </c>
      <c r="Z75" s="70">
        <v>1.5369999999999999</v>
      </c>
      <c r="AA75" s="71">
        <v>11.048999999999999</v>
      </c>
      <c r="AB75" s="67"/>
      <c r="AC75" s="67"/>
      <c r="AD75" s="68"/>
      <c r="AE75" s="185"/>
    </row>
    <row r="76" spans="1:52" x14ac:dyDescent="0.25">
      <c r="A76" s="165" t="s">
        <v>196</v>
      </c>
      <c r="B76" s="166" t="s">
        <v>197</v>
      </c>
      <c r="C76" s="167" t="s">
        <v>154</v>
      </c>
      <c r="D76" s="168" t="s">
        <v>198</v>
      </c>
      <c r="E76" s="173" t="s">
        <v>1926</v>
      </c>
      <c r="F76" s="325">
        <v>32.119999999999997</v>
      </c>
      <c r="G76" s="12"/>
      <c r="H76" s="80"/>
      <c r="I76" s="76">
        <v>0.50148000000000004</v>
      </c>
      <c r="J76" s="100" t="s">
        <v>55</v>
      </c>
      <c r="K76" s="52">
        <v>33</v>
      </c>
      <c r="L76" s="52" t="s">
        <v>192</v>
      </c>
      <c r="M76" s="53">
        <v>396</v>
      </c>
      <c r="N76" s="80"/>
      <c r="O76" s="31">
        <v>110</v>
      </c>
      <c r="P76" s="31" t="s">
        <v>199</v>
      </c>
      <c r="Q76" s="31" t="s">
        <v>200</v>
      </c>
      <c r="R76" s="213" t="s">
        <v>201</v>
      </c>
      <c r="S76" s="33"/>
      <c r="T76" s="39"/>
      <c r="U76" s="39"/>
      <c r="V76" s="39"/>
      <c r="W76" s="39"/>
      <c r="Y76" s="64">
        <v>33.082000000000001</v>
      </c>
      <c r="Z76" s="65">
        <v>2.5227999999999997</v>
      </c>
      <c r="AA76" s="66">
        <v>18.1356</v>
      </c>
      <c r="AB76" s="67"/>
      <c r="AC76" s="67"/>
      <c r="AD76" s="68"/>
      <c r="AE76" s="185"/>
    </row>
    <row r="77" spans="1:52" x14ac:dyDescent="0.25">
      <c r="A77" s="169" t="s">
        <v>202</v>
      </c>
      <c r="B77" s="170" t="s">
        <v>203</v>
      </c>
      <c r="C77" s="171" t="s">
        <v>154</v>
      </c>
      <c r="D77" s="172" t="s">
        <v>204</v>
      </c>
      <c r="E77" s="174" t="s">
        <v>1926</v>
      </c>
      <c r="F77" s="326">
        <v>40.799999999999997</v>
      </c>
      <c r="G77" s="12"/>
      <c r="H77" s="80"/>
      <c r="I77" s="77">
        <v>0.70369999999999999</v>
      </c>
      <c r="J77" s="101" t="s">
        <v>55</v>
      </c>
      <c r="K77" s="55">
        <v>24</v>
      </c>
      <c r="L77" s="55" t="s">
        <v>192</v>
      </c>
      <c r="M77" s="56">
        <v>288</v>
      </c>
      <c r="N77" s="80"/>
      <c r="O77" s="36">
        <v>125</v>
      </c>
      <c r="P77" s="36" t="s">
        <v>205</v>
      </c>
      <c r="Q77" s="36" t="s">
        <v>206</v>
      </c>
      <c r="R77" s="214" t="s">
        <v>163</v>
      </c>
      <c r="S77" s="38"/>
      <c r="T77" s="39"/>
      <c r="U77" s="39"/>
      <c r="V77" s="39"/>
      <c r="W77" s="39"/>
      <c r="Y77" s="69">
        <v>33.082000000000001</v>
      </c>
      <c r="Z77" s="70">
        <v>2.5227999999999997</v>
      </c>
      <c r="AA77" s="71">
        <v>18.1356</v>
      </c>
      <c r="AB77" s="67"/>
      <c r="AC77" s="67"/>
      <c r="AD77" s="68"/>
      <c r="AE77" s="185"/>
    </row>
    <row r="78" spans="1:52" x14ac:dyDescent="0.25">
      <c r="A78" s="165" t="s">
        <v>207</v>
      </c>
      <c r="B78" s="166" t="s">
        <v>208</v>
      </c>
      <c r="C78" s="167" t="s">
        <v>154</v>
      </c>
      <c r="D78" s="168" t="s">
        <v>209</v>
      </c>
      <c r="E78" s="173" t="s">
        <v>1926</v>
      </c>
      <c r="F78" s="325">
        <v>63.57</v>
      </c>
      <c r="G78" s="12"/>
      <c r="H78" s="80"/>
      <c r="I78" s="196">
        <v>0.9</v>
      </c>
      <c r="J78" s="100" t="s">
        <v>55</v>
      </c>
      <c r="K78" s="52">
        <v>12</v>
      </c>
      <c r="L78" s="52" t="s">
        <v>192</v>
      </c>
      <c r="M78" s="53">
        <v>144</v>
      </c>
      <c r="N78" s="81"/>
      <c r="O78" s="31">
        <v>160</v>
      </c>
      <c r="P78" s="31">
        <v>202</v>
      </c>
      <c r="Q78" s="31">
        <v>100</v>
      </c>
      <c r="R78" s="213">
        <v>44</v>
      </c>
      <c r="S78" s="33"/>
      <c r="T78" s="39"/>
      <c r="U78" s="39"/>
      <c r="V78" s="39"/>
      <c r="W78" s="39"/>
      <c r="Y78" s="64">
        <f>69.5*I78</f>
        <v>62.550000000000004</v>
      </c>
      <c r="Z78" s="65">
        <f>5.3*I78</f>
        <v>4.7699999999999996</v>
      </c>
      <c r="AA78" s="66">
        <f>38.1*I78</f>
        <v>34.29</v>
      </c>
      <c r="AB78" s="67"/>
      <c r="AC78" s="67"/>
      <c r="AD78" s="68"/>
      <c r="AE78" s="185"/>
    </row>
    <row r="79" spans="1:52" x14ac:dyDescent="0.25">
      <c r="C79" t="s">
        <v>210</v>
      </c>
      <c r="D79"/>
      <c r="F79" s="327"/>
      <c r="G79" s="13"/>
      <c r="I79" s="17"/>
      <c r="L79" s="10"/>
      <c r="AE79" s="185"/>
      <c r="AZ79" s="15"/>
    </row>
    <row r="80" spans="1:52" x14ac:dyDescent="0.25">
      <c r="D80"/>
      <c r="F80" s="327"/>
      <c r="G80" s="13"/>
      <c r="I80" s="17"/>
      <c r="L80" s="10"/>
      <c r="AE80" s="185"/>
      <c r="AZ80" s="15"/>
    </row>
    <row r="81" spans="1:52" ht="51" customHeight="1" x14ac:dyDescent="0.25">
      <c r="A81" s="2" t="s">
        <v>22</v>
      </c>
      <c r="B81" s="114" t="s">
        <v>23</v>
      </c>
      <c r="C81" s="2" t="s">
        <v>24</v>
      </c>
      <c r="D81" s="2" t="s">
        <v>25</v>
      </c>
      <c r="E81" s="2" t="s">
        <v>26</v>
      </c>
      <c r="F81" s="324" t="s">
        <v>138</v>
      </c>
      <c r="G81" s="275" t="s">
        <v>1</v>
      </c>
      <c r="I81" s="57" t="s">
        <v>121</v>
      </c>
      <c r="J81" s="93" t="s">
        <v>122</v>
      </c>
      <c r="K81" s="59" t="s">
        <v>123</v>
      </c>
      <c r="L81" s="58" t="s">
        <v>30</v>
      </c>
      <c r="M81" s="162" t="s">
        <v>124</v>
      </c>
      <c r="O81" s="27" t="s">
        <v>139</v>
      </c>
      <c r="P81" s="28" t="s">
        <v>140</v>
      </c>
      <c r="Q81" s="28" t="s">
        <v>141</v>
      </c>
      <c r="R81" s="220"/>
      <c r="S81" s="27"/>
      <c r="T81" s="97"/>
      <c r="U81" s="97"/>
      <c r="V81" s="97"/>
      <c r="W81" s="97"/>
      <c r="Y81" s="61" t="s">
        <v>34</v>
      </c>
      <c r="Z81" s="61" t="s">
        <v>35</v>
      </c>
      <c r="AA81" s="61" t="s">
        <v>36</v>
      </c>
      <c r="AB81" s="62" t="s">
        <v>37</v>
      </c>
      <c r="AC81" s="62" t="s">
        <v>38</v>
      </c>
      <c r="AD81" s="63" t="s">
        <v>39</v>
      </c>
      <c r="AE81" s="185"/>
      <c r="AZ81" s="15"/>
    </row>
    <row r="82" spans="1:52" x14ac:dyDescent="0.25">
      <c r="A82" s="165" t="s">
        <v>1033</v>
      </c>
      <c r="B82" s="166" t="s">
        <v>1034</v>
      </c>
      <c r="C82" s="167" t="s">
        <v>154</v>
      </c>
      <c r="D82" s="168" t="s">
        <v>1929</v>
      </c>
      <c r="E82" s="173" t="s">
        <v>1035</v>
      </c>
      <c r="F82" s="325">
        <v>13.85</v>
      </c>
      <c r="G82" s="211"/>
      <c r="H82" s="317"/>
      <c r="I82" s="130">
        <v>4.3999999999999997E-2</v>
      </c>
      <c r="J82" s="30">
        <v>1</v>
      </c>
      <c r="K82" s="31">
        <v>80</v>
      </c>
      <c r="L82" s="31" t="s">
        <v>1036</v>
      </c>
      <c r="M82" s="45">
        <v>3200</v>
      </c>
      <c r="N82" s="79"/>
      <c r="O82" s="32">
        <v>20</v>
      </c>
      <c r="P82" s="31">
        <v>35</v>
      </c>
      <c r="Q82" s="31">
        <v>70</v>
      </c>
      <c r="R82" s="213"/>
      <c r="S82" s="33"/>
      <c r="T82" s="39"/>
      <c r="U82" s="39"/>
      <c r="V82" s="39"/>
      <c r="W82" s="39"/>
      <c r="X82" s="9"/>
      <c r="Y82" s="64">
        <v>2.9884999999999997</v>
      </c>
      <c r="Z82" s="65">
        <v>0.22789999999999996</v>
      </c>
      <c r="AA82" s="131">
        <v>1.6382999999999999</v>
      </c>
      <c r="AB82" s="67"/>
      <c r="AC82" s="67"/>
      <c r="AD82" s="68"/>
      <c r="AE82" s="185"/>
    </row>
    <row r="83" spans="1:52" x14ac:dyDescent="0.25">
      <c r="A83" s="169" t="s">
        <v>1037</v>
      </c>
      <c r="B83" s="170" t="s">
        <v>1038</v>
      </c>
      <c r="C83" s="171" t="s">
        <v>154</v>
      </c>
      <c r="D83" s="172" t="s">
        <v>1930</v>
      </c>
      <c r="E83" s="174" t="s">
        <v>1035</v>
      </c>
      <c r="F83" s="326">
        <v>14.66</v>
      </c>
      <c r="G83" s="12"/>
      <c r="H83" s="317"/>
      <c r="I83" s="132">
        <v>5.8999999999999997E-2</v>
      </c>
      <c r="J83" s="35">
        <v>1</v>
      </c>
      <c r="K83" s="36">
        <v>80</v>
      </c>
      <c r="L83" s="36" t="s">
        <v>1036</v>
      </c>
      <c r="M83" s="46">
        <v>3200</v>
      </c>
      <c r="N83" s="80"/>
      <c r="O83" s="37">
        <v>25</v>
      </c>
      <c r="P83" s="36">
        <v>40</v>
      </c>
      <c r="Q83" s="36">
        <v>73</v>
      </c>
      <c r="R83" s="214"/>
      <c r="S83" s="38"/>
      <c r="T83" s="39"/>
      <c r="U83" s="39"/>
      <c r="V83" s="39"/>
      <c r="W83" s="39"/>
      <c r="X83" s="9"/>
      <c r="Y83" s="69">
        <v>3.5444999999999998</v>
      </c>
      <c r="Z83" s="70">
        <v>0.27029999999999998</v>
      </c>
      <c r="AA83" s="133">
        <v>1.9431</v>
      </c>
      <c r="AB83" s="67"/>
      <c r="AC83" s="67"/>
      <c r="AD83" s="68"/>
      <c r="AE83" s="185"/>
    </row>
    <row r="84" spans="1:52" x14ac:dyDescent="0.25">
      <c r="A84" s="165" t="s">
        <v>1039</v>
      </c>
      <c r="B84" s="166" t="s">
        <v>1040</v>
      </c>
      <c r="C84" s="167" t="s">
        <v>154</v>
      </c>
      <c r="D84" s="168" t="s">
        <v>1931</v>
      </c>
      <c r="E84" s="173" t="s">
        <v>1035</v>
      </c>
      <c r="F84" s="325">
        <v>15.71</v>
      </c>
      <c r="G84" s="12"/>
      <c r="H84" s="80"/>
      <c r="I84" s="130">
        <v>7.0000000000000007E-2</v>
      </c>
      <c r="J84" s="30">
        <v>1</v>
      </c>
      <c r="K84" s="31">
        <v>80</v>
      </c>
      <c r="L84" s="31" t="s">
        <v>1036</v>
      </c>
      <c r="M84" s="45">
        <v>3200</v>
      </c>
      <c r="N84" s="80"/>
      <c r="O84" s="32">
        <v>32</v>
      </c>
      <c r="P84" s="31">
        <v>47</v>
      </c>
      <c r="Q84" s="31">
        <v>81</v>
      </c>
      <c r="R84" s="213"/>
      <c r="S84" s="33"/>
      <c r="T84" s="39"/>
      <c r="U84" s="39"/>
      <c r="V84" s="39"/>
      <c r="W84" s="39"/>
      <c r="X84" s="9"/>
      <c r="Y84" s="64">
        <v>4.8650000000000002</v>
      </c>
      <c r="Z84" s="65">
        <v>0.371</v>
      </c>
      <c r="AA84" s="131">
        <v>2.6670000000000003</v>
      </c>
      <c r="AB84" s="67"/>
      <c r="AC84" s="67"/>
      <c r="AD84" s="157"/>
      <c r="AE84" s="185"/>
    </row>
    <row r="85" spans="1:52" x14ac:dyDescent="0.25">
      <c r="A85" s="169" t="s">
        <v>1041</v>
      </c>
      <c r="B85" s="170" t="s">
        <v>1042</v>
      </c>
      <c r="C85" s="171" t="s">
        <v>154</v>
      </c>
      <c r="D85" s="172" t="s">
        <v>1932</v>
      </c>
      <c r="E85" s="174" t="s">
        <v>1035</v>
      </c>
      <c r="F85" s="326">
        <v>20.53</v>
      </c>
      <c r="G85" s="12"/>
      <c r="H85" s="80"/>
      <c r="I85" s="132">
        <v>0.106</v>
      </c>
      <c r="J85" s="35">
        <v>1</v>
      </c>
      <c r="K85" s="36">
        <v>60</v>
      </c>
      <c r="L85" s="36" t="s">
        <v>1036</v>
      </c>
      <c r="M85" s="46">
        <v>2600</v>
      </c>
      <c r="N85" s="80"/>
      <c r="O85" s="37">
        <v>40</v>
      </c>
      <c r="P85" s="36">
        <v>56</v>
      </c>
      <c r="Q85" s="36">
        <v>85</v>
      </c>
      <c r="R85" s="214"/>
      <c r="S85" s="38"/>
      <c r="T85" s="39"/>
      <c r="U85" s="39"/>
      <c r="V85" s="39"/>
      <c r="W85" s="39"/>
      <c r="X85" s="9"/>
      <c r="Y85" s="69">
        <v>6.8109999999999999</v>
      </c>
      <c r="Z85" s="70">
        <v>0.51939999999999997</v>
      </c>
      <c r="AA85" s="133">
        <v>3.7338000000000005</v>
      </c>
      <c r="AB85" s="67"/>
      <c r="AC85" s="67"/>
      <c r="AD85" s="68"/>
      <c r="AE85" s="185"/>
    </row>
    <row r="86" spans="1:52" x14ac:dyDescent="0.25">
      <c r="A86" s="165" t="s">
        <v>1043</v>
      </c>
      <c r="B86" s="166" t="s">
        <v>1044</v>
      </c>
      <c r="C86" s="167" t="s">
        <v>154</v>
      </c>
      <c r="D86" s="168" t="s">
        <v>1933</v>
      </c>
      <c r="E86" s="173" t="s">
        <v>1035</v>
      </c>
      <c r="F86" s="325">
        <v>22.83</v>
      </c>
      <c r="G86" s="12"/>
      <c r="H86" s="80"/>
      <c r="I86" s="130">
        <v>0.186</v>
      </c>
      <c r="J86" s="30">
        <v>1</v>
      </c>
      <c r="K86" s="31">
        <v>40</v>
      </c>
      <c r="L86" s="31" t="s">
        <v>1036</v>
      </c>
      <c r="M86" s="45">
        <v>1600</v>
      </c>
      <c r="N86" s="80"/>
      <c r="O86" s="32">
        <v>50</v>
      </c>
      <c r="P86" s="31">
        <v>70</v>
      </c>
      <c r="Q86" s="31">
        <v>101</v>
      </c>
      <c r="R86" s="213"/>
      <c r="S86" s="33"/>
      <c r="T86" s="39"/>
      <c r="U86" s="39"/>
      <c r="V86" s="39"/>
      <c r="W86" s="39"/>
      <c r="X86" s="9"/>
      <c r="Y86" s="64">
        <v>9.5910000000000011</v>
      </c>
      <c r="Z86" s="65">
        <v>0.73140000000000005</v>
      </c>
      <c r="AA86" s="131">
        <v>5.2578000000000005</v>
      </c>
      <c r="AB86" s="67"/>
      <c r="AC86" s="67"/>
      <c r="AD86" s="68"/>
      <c r="AE86" s="185"/>
    </row>
    <row r="87" spans="1:52" x14ac:dyDescent="0.25">
      <c r="A87" s="169" t="s">
        <v>1045</v>
      </c>
      <c r="B87" s="170">
        <v>8433375023060</v>
      </c>
      <c r="C87" s="171" t="s">
        <v>145</v>
      </c>
      <c r="D87" s="172" t="s">
        <v>1934</v>
      </c>
      <c r="E87" s="174" t="s">
        <v>1035</v>
      </c>
      <c r="F87" s="326">
        <v>26.47</v>
      </c>
      <c r="G87" s="12"/>
      <c r="H87" s="80"/>
      <c r="I87" s="132">
        <v>0.27200000000000002</v>
      </c>
      <c r="J87" s="35">
        <v>1</v>
      </c>
      <c r="K87" s="36">
        <v>25</v>
      </c>
      <c r="L87" s="36" t="s">
        <v>1036</v>
      </c>
      <c r="M87" s="46">
        <v>1000</v>
      </c>
      <c r="N87" s="80"/>
      <c r="O87" s="37">
        <v>63</v>
      </c>
      <c r="P87" s="36">
        <v>84</v>
      </c>
      <c r="Q87" s="36">
        <v>118</v>
      </c>
      <c r="R87" s="214"/>
      <c r="S87" s="38"/>
      <c r="T87" s="39"/>
      <c r="U87" s="39"/>
      <c r="V87" s="39"/>
      <c r="W87" s="39"/>
      <c r="Y87" s="69">
        <v>15.846</v>
      </c>
      <c r="Z87" s="70">
        <v>1.2083999999999999</v>
      </c>
      <c r="AA87" s="71">
        <v>8.6867999999999999</v>
      </c>
      <c r="AB87" s="67"/>
      <c r="AC87" s="67"/>
      <c r="AD87" s="68"/>
      <c r="AE87" s="185"/>
    </row>
    <row r="88" spans="1:52" x14ac:dyDescent="0.25">
      <c r="A88" s="165" t="s">
        <v>1046</v>
      </c>
      <c r="B88" s="166">
        <v>8433375023077</v>
      </c>
      <c r="C88" s="167" t="s">
        <v>145</v>
      </c>
      <c r="D88" s="168" t="s">
        <v>1935</v>
      </c>
      <c r="E88" s="173" t="s">
        <v>1035</v>
      </c>
      <c r="F88" s="325">
        <v>41.33</v>
      </c>
      <c r="G88" s="12"/>
      <c r="H88" s="80"/>
      <c r="I88" s="130">
        <v>0.45400000000000001</v>
      </c>
      <c r="J88" s="30">
        <v>1</v>
      </c>
      <c r="K88" s="31">
        <v>18</v>
      </c>
      <c r="L88" s="31" t="s">
        <v>1036</v>
      </c>
      <c r="M88" s="45">
        <v>720</v>
      </c>
      <c r="N88" s="80"/>
      <c r="O88" s="32">
        <v>75</v>
      </c>
      <c r="P88" s="31">
        <v>100</v>
      </c>
      <c r="Q88" s="31">
        <v>130</v>
      </c>
      <c r="R88" s="213"/>
      <c r="S88" s="33"/>
      <c r="T88" s="39"/>
      <c r="U88" s="39"/>
      <c r="V88" s="39"/>
      <c r="W88" s="39"/>
      <c r="Y88" s="64">
        <v>23.560500000000001</v>
      </c>
      <c r="Z88" s="65">
        <v>1.7967</v>
      </c>
      <c r="AA88" s="66">
        <v>12.915900000000001</v>
      </c>
      <c r="AB88" s="67"/>
      <c r="AC88" s="67"/>
      <c r="AD88" s="68"/>
      <c r="AE88" s="185"/>
    </row>
    <row r="89" spans="1:52" x14ac:dyDescent="0.25">
      <c r="A89" s="169" t="s">
        <v>1047</v>
      </c>
      <c r="B89" s="170">
        <v>8433375023084</v>
      </c>
      <c r="C89" s="171" t="s">
        <v>145</v>
      </c>
      <c r="D89" s="172" t="s">
        <v>1936</v>
      </c>
      <c r="E89" s="174" t="s">
        <v>1035</v>
      </c>
      <c r="F89" s="326">
        <v>50.95</v>
      </c>
      <c r="G89" s="12"/>
      <c r="H89" s="80"/>
      <c r="I89" s="132">
        <v>0.48899999999999999</v>
      </c>
      <c r="J89" s="35">
        <v>1</v>
      </c>
      <c r="K89" s="36">
        <v>10</v>
      </c>
      <c r="L89" s="36" t="s">
        <v>1036</v>
      </c>
      <c r="M89" s="46">
        <v>400</v>
      </c>
      <c r="N89" s="80"/>
      <c r="O89" s="37">
        <v>90</v>
      </c>
      <c r="P89" s="36">
        <v>120</v>
      </c>
      <c r="Q89" s="36">
        <v>145</v>
      </c>
      <c r="R89" s="214"/>
      <c r="S89" s="38"/>
      <c r="T89" s="39"/>
      <c r="U89" s="39"/>
      <c r="V89" s="39"/>
      <c r="W89" s="39"/>
      <c r="Y89" s="69">
        <v>33.985500000000002</v>
      </c>
      <c r="Z89" s="70">
        <v>2.5916999999999999</v>
      </c>
      <c r="AA89" s="71">
        <v>18.6309</v>
      </c>
      <c r="AB89" s="67"/>
      <c r="AC89" s="67"/>
      <c r="AD89" s="68"/>
      <c r="AE89" s="185"/>
    </row>
    <row r="90" spans="1:52" x14ac:dyDescent="0.25">
      <c r="A90" s="165" t="s">
        <v>1048</v>
      </c>
      <c r="B90" s="166">
        <v>8433375023091</v>
      </c>
      <c r="C90" s="167" t="s">
        <v>145</v>
      </c>
      <c r="D90" s="168" t="s">
        <v>1937</v>
      </c>
      <c r="E90" s="173" t="s">
        <v>1035</v>
      </c>
      <c r="F90" s="325">
        <v>68.5</v>
      </c>
      <c r="G90" s="12"/>
      <c r="H90" s="80"/>
      <c r="I90" s="130">
        <v>0.80500000000000005</v>
      </c>
      <c r="J90" s="30">
        <v>1</v>
      </c>
      <c r="K90" s="31">
        <v>5</v>
      </c>
      <c r="L90" s="31" t="s">
        <v>1036</v>
      </c>
      <c r="M90" s="45">
        <v>200</v>
      </c>
      <c r="N90" s="80"/>
      <c r="O90" s="32">
        <v>110</v>
      </c>
      <c r="P90" s="31">
        <v>146</v>
      </c>
      <c r="Q90" s="31">
        <v>160</v>
      </c>
      <c r="R90" s="213"/>
      <c r="S90" s="33"/>
      <c r="T90" s="39"/>
      <c r="U90" s="39"/>
      <c r="V90" s="39"/>
      <c r="W90" s="39"/>
      <c r="Y90" s="64">
        <v>55.947500000000005</v>
      </c>
      <c r="Z90" s="65">
        <v>4.2664999999999997</v>
      </c>
      <c r="AA90" s="66">
        <v>30.670500000000004</v>
      </c>
      <c r="AB90" s="67"/>
      <c r="AC90" s="67"/>
      <c r="AD90" s="157" t="s">
        <v>62</v>
      </c>
      <c r="AE90" s="185"/>
    </row>
    <row r="91" spans="1:52" x14ac:dyDescent="0.25">
      <c r="A91" s="169" t="s">
        <v>1049</v>
      </c>
      <c r="B91" s="170">
        <v>8433375023107</v>
      </c>
      <c r="C91" s="171" t="s">
        <v>145</v>
      </c>
      <c r="D91" s="172" t="s">
        <v>1938</v>
      </c>
      <c r="E91" s="174" t="s">
        <v>1035</v>
      </c>
      <c r="F91" s="326">
        <v>109.58</v>
      </c>
      <c r="G91" s="12"/>
      <c r="H91" s="80"/>
      <c r="I91" s="132">
        <v>1.4239999999999999</v>
      </c>
      <c r="J91" s="35">
        <v>1</v>
      </c>
      <c r="K91" s="36">
        <v>5</v>
      </c>
      <c r="L91" s="36" t="s">
        <v>1036</v>
      </c>
      <c r="M91" s="46">
        <v>200</v>
      </c>
      <c r="N91" s="80"/>
      <c r="O91" s="37">
        <v>125</v>
      </c>
      <c r="P91" s="36">
        <v>159</v>
      </c>
      <c r="Q91" s="36">
        <v>182</v>
      </c>
      <c r="R91" s="214"/>
      <c r="S91" s="38"/>
      <c r="T91" s="39"/>
      <c r="U91" s="39"/>
      <c r="V91" s="39"/>
      <c r="W91" s="39"/>
      <c r="Y91" s="69">
        <v>75.546499999999995</v>
      </c>
      <c r="Z91" s="70">
        <v>5.7610999999999999</v>
      </c>
      <c r="AA91" s="71">
        <v>41.414700000000003</v>
      </c>
      <c r="AB91" s="67"/>
      <c r="AC91" s="67"/>
      <c r="AD91" s="68"/>
      <c r="AE91" s="185"/>
    </row>
    <row r="92" spans="1:52" x14ac:dyDescent="0.25">
      <c r="A92" s="165" t="s">
        <v>1050</v>
      </c>
      <c r="B92" s="166">
        <v>8433375023114</v>
      </c>
      <c r="C92" s="167" t="s">
        <v>145</v>
      </c>
      <c r="D92" s="168" t="s">
        <v>1939</v>
      </c>
      <c r="E92" s="173" t="s">
        <v>1035</v>
      </c>
      <c r="F92" s="325">
        <v>146.37</v>
      </c>
      <c r="G92" s="12"/>
      <c r="H92" s="80"/>
      <c r="I92" s="130">
        <v>2.36</v>
      </c>
      <c r="J92" s="30">
        <v>1</v>
      </c>
      <c r="K92" s="31">
        <v>5</v>
      </c>
      <c r="L92" s="31" t="s">
        <v>192</v>
      </c>
      <c r="M92" s="45">
        <v>60</v>
      </c>
      <c r="N92" s="80"/>
      <c r="O92" s="32">
        <v>160</v>
      </c>
      <c r="P92" s="31">
        <v>204</v>
      </c>
      <c r="Q92" s="31">
        <v>190</v>
      </c>
      <c r="R92" s="213"/>
      <c r="S92" s="33"/>
      <c r="T92" s="39"/>
      <c r="U92" s="39"/>
      <c r="V92" s="39"/>
      <c r="W92" s="39"/>
      <c r="Y92" s="64">
        <v>120.8605</v>
      </c>
      <c r="Z92" s="65">
        <v>9.2166999999999994</v>
      </c>
      <c r="AA92" s="66">
        <v>66.255900000000011</v>
      </c>
      <c r="AB92" s="67"/>
      <c r="AC92" s="67"/>
      <c r="AD92" s="68"/>
      <c r="AE92" s="185"/>
    </row>
    <row r="93" spans="1:52" x14ac:dyDescent="0.25">
      <c r="A93" s="169" t="s">
        <v>1940</v>
      </c>
      <c r="B93" s="170">
        <v>8433375071290</v>
      </c>
      <c r="C93" s="171" t="s">
        <v>145</v>
      </c>
      <c r="D93" s="172" t="s">
        <v>1941</v>
      </c>
      <c r="E93" s="174" t="s">
        <v>1035</v>
      </c>
      <c r="F93" s="326">
        <v>272.85000000000002</v>
      </c>
      <c r="G93" s="12"/>
      <c r="I93" s="132">
        <v>3.89</v>
      </c>
      <c r="J93" s="35">
        <v>1</v>
      </c>
      <c r="K93" s="36">
        <v>3</v>
      </c>
      <c r="L93" s="36" t="s">
        <v>2071</v>
      </c>
      <c r="M93" s="46">
        <v>48</v>
      </c>
      <c r="N93" s="81"/>
      <c r="O93" s="37">
        <v>200</v>
      </c>
      <c r="P93" s="36">
        <v>225</v>
      </c>
      <c r="Q93" s="36">
        <v>215</v>
      </c>
      <c r="R93" s="214"/>
      <c r="S93" s="38"/>
      <c r="T93" s="39"/>
      <c r="U93" s="39"/>
      <c r="V93" s="39"/>
      <c r="W93" s="39"/>
      <c r="Y93" s="69">
        <v>249.227</v>
      </c>
      <c r="Z93" s="70">
        <v>19.005799999999997</v>
      </c>
      <c r="AA93" s="71">
        <v>136.6266</v>
      </c>
      <c r="AB93" s="67"/>
      <c r="AC93" s="67"/>
      <c r="AD93" s="68"/>
      <c r="AE93" s="185"/>
    </row>
    <row r="94" spans="1:52" x14ac:dyDescent="0.25">
      <c r="D94"/>
      <c r="F94" s="327"/>
      <c r="G94" s="13"/>
      <c r="I94" s="17"/>
      <c r="L94" s="10"/>
      <c r="AE94" s="185"/>
      <c r="AZ94" s="15"/>
    </row>
    <row r="95" spans="1:52" x14ac:dyDescent="0.25">
      <c r="D95"/>
      <c r="F95" s="327"/>
      <c r="G95" s="13"/>
      <c r="I95" s="17"/>
      <c r="L95" s="10"/>
      <c r="AE95" s="185"/>
      <c r="AZ95" s="15"/>
    </row>
    <row r="96" spans="1:52" ht="51" customHeight="1" x14ac:dyDescent="0.25">
      <c r="A96" s="2" t="s">
        <v>22</v>
      </c>
      <c r="B96" s="114" t="s">
        <v>23</v>
      </c>
      <c r="C96" s="2" t="s">
        <v>24</v>
      </c>
      <c r="D96" s="2" t="s">
        <v>25</v>
      </c>
      <c r="E96" s="2" t="s">
        <v>26</v>
      </c>
      <c r="F96" s="324" t="s">
        <v>138</v>
      </c>
      <c r="G96" s="275" t="s">
        <v>1</v>
      </c>
      <c r="I96" s="57" t="s">
        <v>121</v>
      </c>
      <c r="J96" s="93" t="s">
        <v>122</v>
      </c>
      <c r="K96" s="59" t="s">
        <v>123</v>
      </c>
      <c r="L96" s="58" t="s">
        <v>30</v>
      </c>
      <c r="M96" s="93" t="s">
        <v>124</v>
      </c>
      <c r="O96" s="27" t="s">
        <v>312</v>
      </c>
      <c r="P96" s="41" t="s">
        <v>140</v>
      </c>
      <c r="Q96" s="28" t="s">
        <v>313</v>
      </c>
      <c r="R96" s="220" t="s">
        <v>141</v>
      </c>
      <c r="S96" s="42" t="s">
        <v>142</v>
      </c>
      <c r="T96" s="97"/>
      <c r="U96" s="97"/>
      <c r="V96" s="97"/>
      <c r="W96" s="97"/>
      <c r="Y96" s="61" t="s">
        <v>34</v>
      </c>
      <c r="Z96" s="61" t="s">
        <v>35</v>
      </c>
      <c r="AA96" s="61" t="s">
        <v>36</v>
      </c>
      <c r="AB96" s="62" t="s">
        <v>37</v>
      </c>
      <c r="AC96" s="62" t="s">
        <v>38</v>
      </c>
      <c r="AD96" s="63" t="s">
        <v>39</v>
      </c>
      <c r="AE96" s="185"/>
      <c r="AZ96" s="15"/>
    </row>
    <row r="97" spans="1:31" x14ac:dyDescent="0.25">
      <c r="A97" s="165" t="s">
        <v>314</v>
      </c>
      <c r="B97" s="166" t="s">
        <v>315</v>
      </c>
      <c r="C97" s="167" t="s">
        <v>145</v>
      </c>
      <c r="D97" s="168" t="s">
        <v>316</v>
      </c>
      <c r="E97" s="173" t="s">
        <v>1926</v>
      </c>
      <c r="F97" s="325">
        <v>0.48</v>
      </c>
      <c r="G97" s="12"/>
      <c r="H97" s="80"/>
      <c r="I97" s="89">
        <v>8.9999999999999993E-3</v>
      </c>
      <c r="J97" s="100">
        <v>50</v>
      </c>
      <c r="K97" s="52">
        <v>500</v>
      </c>
      <c r="L97" s="52" t="s">
        <v>148</v>
      </c>
      <c r="M97" s="106">
        <v>18000</v>
      </c>
      <c r="N97" s="79"/>
      <c r="O97" s="194" t="s">
        <v>317</v>
      </c>
      <c r="P97" s="31">
        <v>25</v>
      </c>
      <c r="Q97" s="31">
        <v>20</v>
      </c>
      <c r="R97" s="213" t="s">
        <v>318</v>
      </c>
      <c r="S97" s="33" t="s">
        <v>319</v>
      </c>
      <c r="T97" s="39"/>
      <c r="U97" s="39"/>
      <c r="V97" s="39"/>
      <c r="W97" s="39"/>
      <c r="Y97" s="64">
        <v>0.62549999999999994</v>
      </c>
      <c r="Z97" s="65">
        <v>4.7699999999999992E-2</v>
      </c>
      <c r="AA97" s="66">
        <v>0.34289999999999998</v>
      </c>
      <c r="AB97" s="67"/>
      <c r="AC97" s="67"/>
      <c r="AD97" s="68"/>
      <c r="AE97" s="185"/>
    </row>
    <row r="98" spans="1:31" x14ac:dyDescent="0.25">
      <c r="A98" s="169" t="s">
        <v>320</v>
      </c>
      <c r="B98" s="170" t="s">
        <v>321</v>
      </c>
      <c r="C98" s="171" t="s">
        <v>145</v>
      </c>
      <c r="D98" s="172" t="s">
        <v>322</v>
      </c>
      <c r="E98" s="174" t="s">
        <v>1926</v>
      </c>
      <c r="F98" s="326">
        <v>0.6</v>
      </c>
      <c r="G98" s="12"/>
      <c r="H98" s="80"/>
      <c r="I98" s="90">
        <v>1.4999999999999999E-2</v>
      </c>
      <c r="J98" s="101">
        <v>30</v>
      </c>
      <c r="K98" s="55">
        <v>300</v>
      </c>
      <c r="L98" s="55" t="s">
        <v>148</v>
      </c>
      <c r="M98" s="107">
        <v>10800</v>
      </c>
      <c r="N98" s="80"/>
      <c r="O98" s="195" t="s">
        <v>323</v>
      </c>
      <c r="P98" s="36">
        <v>32</v>
      </c>
      <c r="Q98" s="36">
        <v>20</v>
      </c>
      <c r="R98" s="214" t="s">
        <v>308</v>
      </c>
      <c r="S98" s="38" t="s">
        <v>324</v>
      </c>
      <c r="T98" s="39"/>
      <c r="U98" s="39"/>
      <c r="V98" s="39"/>
      <c r="W98" s="39"/>
      <c r="Y98" s="69">
        <v>1.0425</v>
      </c>
      <c r="Z98" s="70">
        <v>7.9500000000000001E-2</v>
      </c>
      <c r="AA98" s="71">
        <v>0.57150000000000001</v>
      </c>
      <c r="AB98" s="67"/>
      <c r="AC98" s="67"/>
      <c r="AD98" s="68"/>
      <c r="AE98" s="185"/>
    </row>
    <row r="99" spans="1:31" x14ac:dyDescent="0.25">
      <c r="A99" s="165" t="s">
        <v>325</v>
      </c>
      <c r="B99" s="166" t="s">
        <v>326</v>
      </c>
      <c r="C99" s="167" t="s">
        <v>145</v>
      </c>
      <c r="D99" s="168" t="s">
        <v>327</v>
      </c>
      <c r="E99" s="173" t="s">
        <v>1926</v>
      </c>
      <c r="F99" s="325">
        <v>0.6</v>
      </c>
      <c r="G99" s="12"/>
      <c r="H99" s="80"/>
      <c r="I99" s="89">
        <v>1.4E-2</v>
      </c>
      <c r="J99" s="100">
        <v>30</v>
      </c>
      <c r="K99" s="52">
        <v>300</v>
      </c>
      <c r="L99" s="52" t="s">
        <v>148</v>
      </c>
      <c r="M99" s="106">
        <v>10800</v>
      </c>
      <c r="N99" s="80"/>
      <c r="O99" s="194" t="s">
        <v>328</v>
      </c>
      <c r="P99" s="31">
        <v>32</v>
      </c>
      <c r="Q99" s="31">
        <v>25</v>
      </c>
      <c r="R99" s="213" t="s">
        <v>157</v>
      </c>
      <c r="S99" s="33" t="s">
        <v>329</v>
      </c>
      <c r="T99" s="39"/>
      <c r="U99" s="39"/>
      <c r="V99" s="39"/>
      <c r="W99" s="39"/>
      <c r="Y99" s="64">
        <v>1.0425</v>
      </c>
      <c r="Z99" s="65">
        <v>7.9500000000000001E-2</v>
      </c>
      <c r="AA99" s="66">
        <v>0.57150000000000001</v>
      </c>
      <c r="AB99" s="67"/>
      <c r="AC99" s="67"/>
      <c r="AD99" s="68"/>
      <c r="AE99" s="185"/>
    </row>
    <row r="100" spans="1:31" x14ac:dyDescent="0.25">
      <c r="A100" s="169" t="s">
        <v>330</v>
      </c>
      <c r="B100" s="170" t="s">
        <v>331</v>
      </c>
      <c r="C100" s="171" t="s">
        <v>145</v>
      </c>
      <c r="D100" s="172" t="s">
        <v>332</v>
      </c>
      <c r="E100" s="174" t="s">
        <v>1926</v>
      </c>
      <c r="F100" s="326">
        <v>1.31</v>
      </c>
      <c r="G100" s="12"/>
      <c r="H100" s="80"/>
      <c r="I100" s="90">
        <v>2.3E-2</v>
      </c>
      <c r="J100" s="101">
        <v>20</v>
      </c>
      <c r="K100" s="55">
        <v>200</v>
      </c>
      <c r="L100" s="55" t="s">
        <v>148</v>
      </c>
      <c r="M100" s="107">
        <v>7200</v>
      </c>
      <c r="N100" s="80"/>
      <c r="O100" s="195" t="s">
        <v>333</v>
      </c>
      <c r="P100" s="36">
        <v>40</v>
      </c>
      <c r="Q100" s="36">
        <v>25</v>
      </c>
      <c r="R100" s="214" t="s">
        <v>334</v>
      </c>
      <c r="S100" s="38" t="s">
        <v>335</v>
      </c>
      <c r="T100" s="39"/>
      <c r="U100" s="39"/>
      <c r="V100" s="39"/>
      <c r="W100" s="39"/>
      <c r="Y100" s="69">
        <v>1.5985</v>
      </c>
      <c r="Z100" s="70">
        <v>0.12189999999999999</v>
      </c>
      <c r="AA100" s="71">
        <v>0.87629999999999997</v>
      </c>
      <c r="AB100" s="67"/>
      <c r="AC100" s="67"/>
      <c r="AD100" s="68"/>
      <c r="AE100" s="185"/>
    </row>
    <row r="101" spans="1:31" x14ac:dyDescent="0.25">
      <c r="A101" s="165" t="s">
        <v>336</v>
      </c>
      <c r="B101" s="166" t="s">
        <v>337</v>
      </c>
      <c r="C101" s="167" t="s">
        <v>145</v>
      </c>
      <c r="D101" s="168" t="s">
        <v>338</v>
      </c>
      <c r="E101" s="173" t="s">
        <v>1926</v>
      </c>
      <c r="F101" s="325">
        <v>1.47</v>
      </c>
      <c r="G101" s="12"/>
      <c r="H101" s="80"/>
      <c r="I101" s="89">
        <v>2.3E-2</v>
      </c>
      <c r="J101" s="100">
        <v>20</v>
      </c>
      <c r="K101" s="52">
        <v>160</v>
      </c>
      <c r="L101" s="52" t="s">
        <v>148</v>
      </c>
      <c r="M101" s="106">
        <v>5760</v>
      </c>
      <c r="N101" s="80"/>
      <c r="O101" s="194" t="s">
        <v>339</v>
      </c>
      <c r="P101" s="31">
        <v>40</v>
      </c>
      <c r="Q101" s="31">
        <v>32</v>
      </c>
      <c r="R101" s="213" t="s">
        <v>340</v>
      </c>
      <c r="S101" s="33" t="s">
        <v>341</v>
      </c>
      <c r="T101" s="39"/>
      <c r="U101" s="39"/>
      <c r="V101" s="39"/>
      <c r="W101" s="39"/>
      <c r="Y101" s="64">
        <v>2.2935000000000003</v>
      </c>
      <c r="Z101" s="65">
        <v>0.1749</v>
      </c>
      <c r="AA101" s="66">
        <v>1.2573000000000001</v>
      </c>
      <c r="AB101" s="67"/>
      <c r="AC101" s="67"/>
      <c r="AD101" s="68"/>
      <c r="AE101" s="185"/>
    </row>
    <row r="102" spans="1:31" x14ac:dyDescent="0.25">
      <c r="A102" s="169" t="s">
        <v>342</v>
      </c>
      <c r="B102" s="170" t="s">
        <v>343</v>
      </c>
      <c r="C102" s="171" t="s">
        <v>145</v>
      </c>
      <c r="D102" s="172" t="s">
        <v>344</v>
      </c>
      <c r="E102" s="174" t="s">
        <v>1926</v>
      </c>
      <c r="F102" s="326">
        <v>2.08</v>
      </c>
      <c r="G102" s="12"/>
      <c r="H102" s="80"/>
      <c r="I102" s="90">
        <v>3.3000000000000002E-2</v>
      </c>
      <c r="J102" s="101">
        <v>10</v>
      </c>
      <c r="K102" s="55">
        <v>100</v>
      </c>
      <c r="L102" s="55" t="s">
        <v>148</v>
      </c>
      <c r="M102" s="107">
        <v>3600</v>
      </c>
      <c r="N102" s="80"/>
      <c r="O102" s="195" t="s">
        <v>345</v>
      </c>
      <c r="P102" s="36">
        <v>50</v>
      </c>
      <c r="Q102" s="36">
        <v>20</v>
      </c>
      <c r="R102" s="214">
        <v>56</v>
      </c>
      <c r="S102" s="38">
        <v>30</v>
      </c>
      <c r="T102" s="39"/>
      <c r="U102" s="39"/>
      <c r="V102" s="39"/>
      <c r="W102" s="39"/>
      <c r="Y102" s="69">
        <f>69.5*I102</f>
        <v>2.2935000000000003</v>
      </c>
      <c r="Z102" s="70">
        <f>5.3*I102</f>
        <v>0.1749</v>
      </c>
      <c r="AA102" s="71">
        <f>38.1*I102</f>
        <v>1.2573000000000001</v>
      </c>
      <c r="AB102" s="67"/>
      <c r="AC102" s="67"/>
      <c r="AD102" s="68"/>
      <c r="AE102" s="185"/>
    </row>
    <row r="103" spans="1:31" x14ac:dyDescent="0.25">
      <c r="A103" s="165" t="s">
        <v>346</v>
      </c>
      <c r="B103" s="166" t="s">
        <v>347</v>
      </c>
      <c r="C103" s="167" t="s">
        <v>145</v>
      </c>
      <c r="D103" s="168" t="s">
        <v>348</v>
      </c>
      <c r="E103" s="173" t="s">
        <v>1926</v>
      </c>
      <c r="F103" s="325">
        <v>2.14</v>
      </c>
      <c r="G103" s="12"/>
      <c r="H103" s="80"/>
      <c r="I103" s="89">
        <v>3.5000000000000003E-2</v>
      </c>
      <c r="J103" s="100">
        <v>10</v>
      </c>
      <c r="K103" s="52">
        <v>100</v>
      </c>
      <c r="L103" s="52" t="s">
        <v>148</v>
      </c>
      <c r="M103" s="106">
        <v>3600</v>
      </c>
      <c r="N103" s="80"/>
      <c r="O103" s="194" t="s">
        <v>349</v>
      </c>
      <c r="P103" s="31">
        <v>50</v>
      </c>
      <c r="Q103" s="31">
        <v>25</v>
      </c>
      <c r="R103" s="213">
        <v>54</v>
      </c>
      <c r="S103" s="33">
        <v>27</v>
      </c>
      <c r="T103" s="39"/>
      <c r="U103" s="39"/>
      <c r="V103" s="39"/>
      <c r="W103" s="39"/>
      <c r="Y103" s="64">
        <f>69.5*I103</f>
        <v>2.4325000000000001</v>
      </c>
      <c r="Z103" s="65">
        <f>5.3*I103</f>
        <v>0.1855</v>
      </c>
      <c r="AA103" s="66">
        <f>38.1*I103</f>
        <v>1.3335000000000001</v>
      </c>
      <c r="AB103" s="67"/>
      <c r="AC103" s="67"/>
      <c r="AD103" s="68"/>
      <c r="AE103" s="185"/>
    </row>
    <row r="104" spans="1:31" x14ac:dyDescent="0.25">
      <c r="A104" s="169" t="s">
        <v>350</v>
      </c>
      <c r="B104" s="170" t="s">
        <v>351</v>
      </c>
      <c r="C104" s="171" t="s">
        <v>145</v>
      </c>
      <c r="D104" s="172" t="s">
        <v>352</v>
      </c>
      <c r="E104" s="174" t="s">
        <v>1926</v>
      </c>
      <c r="F104" s="326">
        <v>2</v>
      </c>
      <c r="G104" s="12"/>
      <c r="H104" s="80"/>
      <c r="I104" s="90">
        <v>3.2000000000000001E-2</v>
      </c>
      <c r="J104" s="101">
        <v>10</v>
      </c>
      <c r="K104" s="55">
        <v>100</v>
      </c>
      <c r="L104" s="55" t="s">
        <v>148</v>
      </c>
      <c r="M104" s="107">
        <v>3600</v>
      </c>
      <c r="N104" s="80"/>
      <c r="O104" s="195" t="s">
        <v>353</v>
      </c>
      <c r="P104" s="36">
        <v>50</v>
      </c>
      <c r="Q104" s="36">
        <v>32</v>
      </c>
      <c r="R104" s="214" t="s">
        <v>354</v>
      </c>
      <c r="S104" s="38" t="s">
        <v>355</v>
      </c>
      <c r="T104" s="39"/>
      <c r="U104" s="39"/>
      <c r="V104" s="39"/>
      <c r="W104" s="39"/>
      <c r="Y104" s="69">
        <v>2.641</v>
      </c>
      <c r="Z104" s="70">
        <v>0.2014</v>
      </c>
      <c r="AA104" s="71">
        <v>1.4478</v>
      </c>
      <c r="AB104" s="67"/>
      <c r="AC104" s="67"/>
      <c r="AD104" s="68"/>
      <c r="AE104" s="185"/>
    </row>
    <row r="105" spans="1:31" x14ac:dyDescent="0.25">
      <c r="A105" s="165" t="s">
        <v>356</v>
      </c>
      <c r="B105" s="166" t="s">
        <v>357</v>
      </c>
      <c r="C105" s="167" t="s">
        <v>145</v>
      </c>
      <c r="D105" s="168" t="s">
        <v>358</v>
      </c>
      <c r="E105" s="173" t="s">
        <v>1926</v>
      </c>
      <c r="F105" s="325">
        <v>2.17</v>
      </c>
      <c r="G105" s="12"/>
      <c r="H105" s="80"/>
      <c r="I105" s="89">
        <v>4.2999999999999997E-2</v>
      </c>
      <c r="J105" s="100">
        <v>10</v>
      </c>
      <c r="K105" s="52">
        <v>100</v>
      </c>
      <c r="L105" s="52" t="s">
        <v>148</v>
      </c>
      <c r="M105" s="106">
        <v>3600</v>
      </c>
      <c r="N105" s="80"/>
      <c r="O105" s="194" t="s">
        <v>359</v>
      </c>
      <c r="P105" s="31">
        <v>50</v>
      </c>
      <c r="Q105" s="31">
        <v>40</v>
      </c>
      <c r="R105" s="213" t="s">
        <v>360</v>
      </c>
      <c r="S105" s="33" t="s">
        <v>361</v>
      </c>
      <c r="T105" s="39"/>
      <c r="U105" s="39"/>
      <c r="V105" s="39"/>
      <c r="W105" s="39"/>
      <c r="Y105" s="64">
        <v>3.0579999999999998</v>
      </c>
      <c r="Z105" s="65">
        <v>0.23319999999999999</v>
      </c>
      <c r="AA105" s="66">
        <v>1.6763999999999999</v>
      </c>
      <c r="AB105" s="67"/>
      <c r="AC105" s="67"/>
      <c r="AD105" s="68"/>
      <c r="AE105" s="185"/>
    </row>
    <row r="106" spans="1:31" x14ac:dyDescent="0.25">
      <c r="A106" s="169" t="s">
        <v>362</v>
      </c>
      <c r="B106" s="170" t="s">
        <v>363</v>
      </c>
      <c r="C106" s="171" t="s">
        <v>154</v>
      </c>
      <c r="D106" s="172" t="s">
        <v>364</v>
      </c>
      <c r="E106" s="174" t="s">
        <v>1926</v>
      </c>
      <c r="F106" s="326">
        <v>3.42</v>
      </c>
      <c r="G106" s="12"/>
      <c r="H106" s="80"/>
      <c r="I106" s="90">
        <v>0.1</v>
      </c>
      <c r="J106" s="101">
        <v>5</v>
      </c>
      <c r="K106" s="55">
        <v>60</v>
      </c>
      <c r="L106" s="55" t="s">
        <v>148</v>
      </c>
      <c r="M106" s="107">
        <v>2160</v>
      </c>
      <c r="N106" s="80"/>
      <c r="O106" s="195" t="s">
        <v>365</v>
      </c>
      <c r="P106" s="36">
        <v>63</v>
      </c>
      <c r="Q106" s="36">
        <v>25</v>
      </c>
      <c r="R106" s="214" t="s">
        <v>366</v>
      </c>
      <c r="S106" s="38" t="s">
        <v>355</v>
      </c>
      <c r="T106" s="39"/>
      <c r="U106" s="39"/>
      <c r="V106" s="39"/>
      <c r="W106" s="39"/>
      <c r="Y106" s="69">
        <v>4.4480000000000004</v>
      </c>
      <c r="Z106" s="70">
        <v>0.3392</v>
      </c>
      <c r="AA106" s="71">
        <v>2.4384000000000001</v>
      </c>
      <c r="AB106" s="67"/>
      <c r="AC106" s="67"/>
      <c r="AD106" s="68"/>
      <c r="AE106" s="185"/>
    </row>
    <row r="107" spans="1:31" x14ac:dyDescent="0.25">
      <c r="A107" s="165" t="s">
        <v>367</v>
      </c>
      <c r="B107" s="166" t="s">
        <v>368</v>
      </c>
      <c r="C107" s="167" t="s">
        <v>154</v>
      </c>
      <c r="D107" s="168" t="s">
        <v>369</v>
      </c>
      <c r="E107" s="173" t="s">
        <v>1926</v>
      </c>
      <c r="F107" s="325">
        <v>3.56</v>
      </c>
      <c r="G107" s="12"/>
      <c r="H107" s="80"/>
      <c r="I107" s="89">
        <v>8.9029999999999998E-2</v>
      </c>
      <c r="J107" s="100">
        <v>5</v>
      </c>
      <c r="K107" s="52">
        <v>60</v>
      </c>
      <c r="L107" s="52" t="s">
        <v>148</v>
      </c>
      <c r="M107" s="106">
        <v>2160</v>
      </c>
      <c r="N107" s="80"/>
      <c r="O107" s="194" t="s">
        <v>370</v>
      </c>
      <c r="P107" s="31">
        <v>63</v>
      </c>
      <c r="Q107" s="31">
        <v>32</v>
      </c>
      <c r="R107" s="213" t="s">
        <v>371</v>
      </c>
      <c r="S107" s="33" t="s">
        <v>372</v>
      </c>
      <c r="T107" s="39"/>
      <c r="U107" s="39"/>
      <c r="V107" s="39"/>
      <c r="W107" s="39"/>
      <c r="Y107" s="64">
        <v>4.8650000000000002</v>
      </c>
      <c r="Z107" s="65">
        <v>0.371</v>
      </c>
      <c r="AA107" s="66">
        <v>2.6670000000000003</v>
      </c>
      <c r="AB107" s="67"/>
      <c r="AC107" s="67"/>
      <c r="AD107" s="68" t="s">
        <v>62</v>
      </c>
      <c r="AE107" s="185"/>
    </row>
    <row r="108" spans="1:31" x14ac:dyDescent="0.25">
      <c r="A108" s="169" t="s">
        <v>373</v>
      </c>
      <c r="B108" s="170" t="s">
        <v>374</v>
      </c>
      <c r="C108" s="171" t="s">
        <v>154</v>
      </c>
      <c r="D108" s="172" t="s">
        <v>375</v>
      </c>
      <c r="E108" s="174" t="s">
        <v>1926</v>
      </c>
      <c r="F108" s="326">
        <v>3.63</v>
      </c>
      <c r="G108" s="12"/>
      <c r="H108" s="80"/>
      <c r="I108" s="90">
        <v>9.9449999999999997E-2</v>
      </c>
      <c r="J108" s="101">
        <v>5</v>
      </c>
      <c r="K108" s="55">
        <v>60</v>
      </c>
      <c r="L108" s="55" t="s">
        <v>148</v>
      </c>
      <c r="M108" s="107">
        <v>2160</v>
      </c>
      <c r="N108" s="80"/>
      <c r="O108" s="195" t="s">
        <v>376</v>
      </c>
      <c r="P108" s="36">
        <v>63</v>
      </c>
      <c r="Q108" s="36">
        <v>40</v>
      </c>
      <c r="R108" s="214" t="s">
        <v>371</v>
      </c>
      <c r="S108" s="38" t="s">
        <v>377</v>
      </c>
      <c r="T108" s="39"/>
      <c r="U108" s="39"/>
      <c r="V108" s="39"/>
      <c r="W108" s="39"/>
      <c r="Y108" s="69">
        <v>5.5600000000000005</v>
      </c>
      <c r="Z108" s="70">
        <v>0.42399999999999999</v>
      </c>
      <c r="AA108" s="71">
        <v>3.048</v>
      </c>
      <c r="AB108" s="67"/>
      <c r="AC108" s="67"/>
      <c r="AD108" s="68"/>
      <c r="AE108" s="185"/>
    </row>
    <row r="109" spans="1:31" x14ac:dyDescent="0.25">
      <c r="A109" s="165" t="s">
        <v>378</v>
      </c>
      <c r="B109" s="166" t="s">
        <v>379</v>
      </c>
      <c r="C109" s="167" t="s">
        <v>145</v>
      </c>
      <c r="D109" s="168" t="s">
        <v>380</v>
      </c>
      <c r="E109" s="173" t="s">
        <v>1926</v>
      </c>
      <c r="F109" s="325">
        <v>3.77</v>
      </c>
      <c r="G109" s="12"/>
      <c r="H109" s="80"/>
      <c r="I109" s="89">
        <v>7.0999999999999994E-2</v>
      </c>
      <c r="J109" s="100">
        <v>5</v>
      </c>
      <c r="K109" s="52">
        <v>40</v>
      </c>
      <c r="L109" s="52" t="s">
        <v>148</v>
      </c>
      <c r="M109" s="106">
        <v>1440</v>
      </c>
      <c r="N109" s="80"/>
      <c r="O109" s="194" t="s">
        <v>381</v>
      </c>
      <c r="P109" s="31">
        <v>63</v>
      </c>
      <c r="Q109" s="31">
        <v>50</v>
      </c>
      <c r="R109" s="213" t="s">
        <v>382</v>
      </c>
      <c r="S109" s="33" t="s">
        <v>383</v>
      </c>
      <c r="T109" s="39"/>
      <c r="U109" s="39"/>
      <c r="V109" s="39"/>
      <c r="W109" s="39"/>
      <c r="Y109" s="64">
        <v>5.9769999999999994</v>
      </c>
      <c r="Z109" s="65">
        <v>0.45579999999999993</v>
      </c>
      <c r="AA109" s="66">
        <v>3.2765999999999997</v>
      </c>
      <c r="AB109" s="67"/>
      <c r="AC109" s="67"/>
      <c r="AD109" s="68"/>
      <c r="AE109" s="185"/>
    </row>
    <row r="110" spans="1:31" x14ac:dyDescent="0.25">
      <c r="A110" s="169" t="s">
        <v>384</v>
      </c>
      <c r="B110" s="170" t="s">
        <v>385</v>
      </c>
      <c r="C110" s="171" t="s">
        <v>145</v>
      </c>
      <c r="D110" s="172" t="s">
        <v>386</v>
      </c>
      <c r="E110" s="174" t="s">
        <v>1926</v>
      </c>
      <c r="F110" s="326">
        <v>4.03</v>
      </c>
      <c r="G110" s="12"/>
      <c r="H110" s="80"/>
      <c r="I110" s="90">
        <v>8.5000000000000006E-2</v>
      </c>
      <c r="J110" s="233" t="s">
        <v>55</v>
      </c>
      <c r="K110" s="55">
        <v>40</v>
      </c>
      <c r="L110" s="55" t="s">
        <v>148</v>
      </c>
      <c r="M110" s="107">
        <v>1440</v>
      </c>
      <c r="N110" s="80"/>
      <c r="O110" s="195" t="s">
        <v>387</v>
      </c>
      <c r="P110" s="36">
        <v>75</v>
      </c>
      <c r="Q110" s="36">
        <v>40</v>
      </c>
      <c r="R110" s="214" t="s">
        <v>388</v>
      </c>
      <c r="S110" s="38" t="s">
        <v>389</v>
      </c>
      <c r="T110" s="39"/>
      <c r="U110" s="39"/>
      <c r="V110" s="39"/>
      <c r="W110" s="39"/>
      <c r="Y110" s="69">
        <v>11.397999999999998</v>
      </c>
      <c r="Z110" s="70">
        <v>0.86919999999999986</v>
      </c>
      <c r="AA110" s="71">
        <v>6.2483999999999993</v>
      </c>
      <c r="AB110" s="67"/>
      <c r="AC110" s="67"/>
      <c r="AD110" s="68"/>
      <c r="AE110" s="185"/>
    </row>
    <row r="111" spans="1:31" x14ac:dyDescent="0.25">
      <c r="A111" s="165" t="s">
        <v>390</v>
      </c>
      <c r="B111" s="166" t="s">
        <v>391</v>
      </c>
      <c r="C111" s="167" t="s">
        <v>154</v>
      </c>
      <c r="D111" s="168" t="s">
        <v>392</v>
      </c>
      <c r="E111" s="173" t="s">
        <v>1926</v>
      </c>
      <c r="F111" s="325">
        <v>3.82</v>
      </c>
      <c r="G111" s="12"/>
      <c r="H111" s="80"/>
      <c r="I111" s="89">
        <v>9.1999999999999998E-2</v>
      </c>
      <c r="J111" s="100">
        <v>4</v>
      </c>
      <c r="K111" s="52">
        <v>40</v>
      </c>
      <c r="L111" s="52" t="s">
        <v>148</v>
      </c>
      <c r="M111" s="106">
        <v>1440</v>
      </c>
      <c r="N111" s="80"/>
      <c r="O111" s="194" t="s">
        <v>393</v>
      </c>
      <c r="P111" s="31">
        <v>75</v>
      </c>
      <c r="Q111" s="31">
        <v>50</v>
      </c>
      <c r="R111" s="213" t="s">
        <v>388</v>
      </c>
      <c r="S111" s="33" t="s">
        <v>389</v>
      </c>
      <c r="T111" s="39"/>
      <c r="U111" s="39"/>
      <c r="V111" s="39"/>
      <c r="W111" s="39"/>
      <c r="Y111" s="64">
        <v>8.34</v>
      </c>
      <c r="Z111" s="65">
        <v>0.63600000000000001</v>
      </c>
      <c r="AA111" s="66">
        <v>4.5720000000000001</v>
      </c>
      <c r="AB111" s="67"/>
      <c r="AC111" s="67"/>
      <c r="AD111" s="68"/>
      <c r="AE111" s="185"/>
    </row>
    <row r="112" spans="1:31" x14ac:dyDescent="0.25">
      <c r="A112" s="169" t="s">
        <v>394</v>
      </c>
      <c r="B112" s="170" t="s">
        <v>395</v>
      </c>
      <c r="C112" s="171" t="s">
        <v>154</v>
      </c>
      <c r="D112" s="172" t="s">
        <v>396</v>
      </c>
      <c r="E112" s="174" t="s">
        <v>1926</v>
      </c>
      <c r="F112" s="326">
        <v>3.91</v>
      </c>
      <c r="G112" s="12"/>
      <c r="H112" s="80"/>
      <c r="I112" s="90">
        <v>0.11796</v>
      </c>
      <c r="J112" s="101">
        <v>4</v>
      </c>
      <c r="K112" s="55">
        <v>32</v>
      </c>
      <c r="L112" s="55" t="s">
        <v>148</v>
      </c>
      <c r="M112" s="107">
        <v>1152</v>
      </c>
      <c r="N112" s="80"/>
      <c r="O112" s="195" t="s">
        <v>397</v>
      </c>
      <c r="P112" s="36">
        <v>75</v>
      </c>
      <c r="Q112" s="36">
        <v>63</v>
      </c>
      <c r="R112" s="214" t="s">
        <v>398</v>
      </c>
      <c r="S112" s="38" t="s">
        <v>399</v>
      </c>
      <c r="T112" s="39"/>
      <c r="U112" s="39"/>
      <c r="V112" s="39"/>
      <c r="W112" s="39"/>
      <c r="Y112" s="69">
        <v>10.564</v>
      </c>
      <c r="Z112" s="70">
        <v>0.80559999999999998</v>
      </c>
      <c r="AA112" s="71">
        <v>5.7911999999999999</v>
      </c>
      <c r="AB112" s="67"/>
      <c r="AC112" s="67"/>
      <c r="AD112" s="68"/>
      <c r="AE112" s="185"/>
    </row>
    <row r="113" spans="1:52" x14ac:dyDescent="0.25">
      <c r="A113" s="165" t="s">
        <v>400</v>
      </c>
      <c r="B113" s="166" t="s">
        <v>401</v>
      </c>
      <c r="C113" s="167" t="s">
        <v>154</v>
      </c>
      <c r="D113" s="168" t="s">
        <v>402</v>
      </c>
      <c r="E113" s="173" t="s">
        <v>1926</v>
      </c>
      <c r="F113" s="325">
        <v>9.98</v>
      </c>
      <c r="G113" s="12"/>
      <c r="H113" s="80"/>
      <c r="I113" s="89">
        <v>0.15</v>
      </c>
      <c r="J113" s="100">
        <v>2</v>
      </c>
      <c r="K113" s="52">
        <v>20</v>
      </c>
      <c r="L113" s="52" t="s">
        <v>148</v>
      </c>
      <c r="M113" s="106">
        <v>720</v>
      </c>
      <c r="N113" s="80"/>
      <c r="O113" s="194" t="s">
        <v>403</v>
      </c>
      <c r="P113" s="31">
        <v>90</v>
      </c>
      <c r="Q113" s="31">
        <v>63</v>
      </c>
      <c r="R113" s="213" t="s">
        <v>404</v>
      </c>
      <c r="S113" s="33" t="s">
        <v>405</v>
      </c>
      <c r="T113" s="39"/>
      <c r="U113" s="39"/>
      <c r="V113" s="39"/>
      <c r="W113" s="39"/>
      <c r="Y113" s="64">
        <v>21.6145</v>
      </c>
      <c r="Z113" s="65">
        <v>1.6482999999999999</v>
      </c>
      <c r="AA113" s="66">
        <v>11.8491</v>
      </c>
      <c r="AB113" s="67"/>
      <c r="AC113" s="67"/>
      <c r="AD113" s="68"/>
      <c r="AE113" s="185"/>
    </row>
    <row r="114" spans="1:52" x14ac:dyDescent="0.25">
      <c r="A114" s="169" t="s">
        <v>406</v>
      </c>
      <c r="B114" s="170" t="s">
        <v>407</v>
      </c>
      <c r="C114" s="171" t="s">
        <v>154</v>
      </c>
      <c r="D114" s="172" t="s">
        <v>408</v>
      </c>
      <c r="E114" s="174" t="s">
        <v>1926</v>
      </c>
      <c r="F114" s="326">
        <v>10.86</v>
      </c>
      <c r="G114" s="12"/>
      <c r="H114" s="80"/>
      <c r="I114" s="90">
        <v>0.219</v>
      </c>
      <c r="J114" s="101">
        <v>2</v>
      </c>
      <c r="K114" s="55">
        <v>20</v>
      </c>
      <c r="L114" s="55" t="s">
        <v>148</v>
      </c>
      <c r="M114" s="107">
        <v>720</v>
      </c>
      <c r="N114" s="80"/>
      <c r="O114" s="195" t="s">
        <v>409</v>
      </c>
      <c r="P114" s="36">
        <v>90</v>
      </c>
      <c r="Q114" s="36">
        <v>75</v>
      </c>
      <c r="R114" s="214" t="s">
        <v>410</v>
      </c>
      <c r="S114" s="38" t="s">
        <v>279</v>
      </c>
      <c r="T114" s="39"/>
      <c r="U114" s="39"/>
      <c r="V114" s="39"/>
      <c r="W114" s="39"/>
      <c r="Y114" s="69">
        <v>19.598999999999997</v>
      </c>
      <c r="Z114" s="70">
        <v>1.4945999999999997</v>
      </c>
      <c r="AA114" s="71">
        <v>10.744199999999999</v>
      </c>
      <c r="AB114" s="67"/>
      <c r="AC114" s="67"/>
      <c r="AD114" s="68"/>
      <c r="AE114" s="185"/>
    </row>
    <row r="115" spans="1:52" x14ac:dyDescent="0.25">
      <c r="A115" s="165" t="s">
        <v>411</v>
      </c>
      <c r="B115" s="166" t="s">
        <v>412</v>
      </c>
      <c r="C115" s="167" t="s">
        <v>154</v>
      </c>
      <c r="D115" s="168" t="s">
        <v>413</v>
      </c>
      <c r="E115" s="173" t="s">
        <v>1926</v>
      </c>
      <c r="F115" s="325">
        <v>11.96</v>
      </c>
      <c r="G115" s="12"/>
      <c r="H115" s="80"/>
      <c r="I115" s="89">
        <v>0.22247</v>
      </c>
      <c r="J115" s="100" t="s">
        <v>55</v>
      </c>
      <c r="K115" s="52">
        <v>75</v>
      </c>
      <c r="L115" s="52" t="s">
        <v>192</v>
      </c>
      <c r="M115" s="106">
        <v>900</v>
      </c>
      <c r="N115" s="80"/>
      <c r="O115" s="194" t="s">
        <v>414</v>
      </c>
      <c r="P115" s="31">
        <v>110</v>
      </c>
      <c r="Q115" s="31">
        <v>63</v>
      </c>
      <c r="R115" s="213" t="s">
        <v>415</v>
      </c>
      <c r="S115" s="33" t="s">
        <v>233</v>
      </c>
      <c r="T115" s="39"/>
      <c r="U115" s="39"/>
      <c r="V115" s="39"/>
      <c r="W115" s="39"/>
      <c r="Y115" s="64">
        <v>19.112500000000001</v>
      </c>
      <c r="Z115" s="65">
        <v>1.4575</v>
      </c>
      <c r="AA115" s="66">
        <v>10.477500000000001</v>
      </c>
      <c r="AB115" s="67"/>
      <c r="AC115" s="67"/>
      <c r="AD115" s="68"/>
      <c r="AE115" s="185"/>
    </row>
    <row r="116" spans="1:52" x14ac:dyDescent="0.25">
      <c r="A116" s="169" t="s">
        <v>416</v>
      </c>
      <c r="B116" s="170" t="s">
        <v>417</v>
      </c>
      <c r="C116" s="171" t="s">
        <v>154</v>
      </c>
      <c r="D116" s="172" t="s">
        <v>418</v>
      </c>
      <c r="E116" s="174" t="s">
        <v>1926</v>
      </c>
      <c r="F116" s="326">
        <v>13.17</v>
      </c>
      <c r="G116" s="12"/>
      <c r="H116" s="80"/>
      <c r="I116" s="90">
        <v>0.27400000000000002</v>
      </c>
      <c r="J116" s="101" t="s">
        <v>55</v>
      </c>
      <c r="K116" s="55">
        <v>75</v>
      </c>
      <c r="L116" s="55" t="s">
        <v>192</v>
      </c>
      <c r="M116" s="107">
        <v>900</v>
      </c>
      <c r="N116" s="80"/>
      <c r="O116" s="195" t="s">
        <v>419</v>
      </c>
      <c r="P116" s="36">
        <v>110</v>
      </c>
      <c r="Q116" s="36">
        <v>75</v>
      </c>
      <c r="R116" s="214" t="s">
        <v>420</v>
      </c>
      <c r="S116" s="38" t="s">
        <v>421</v>
      </c>
      <c r="T116" s="39"/>
      <c r="U116" s="39"/>
      <c r="V116" s="39"/>
      <c r="W116" s="39"/>
      <c r="Y116" s="69">
        <v>21.892500000000002</v>
      </c>
      <c r="Z116" s="70">
        <v>1.6695</v>
      </c>
      <c r="AA116" s="71">
        <v>12.0015</v>
      </c>
      <c r="AB116" s="67"/>
      <c r="AC116" s="67"/>
      <c r="AD116" s="68"/>
      <c r="AE116" s="185"/>
    </row>
    <row r="117" spans="1:52" x14ac:dyDescent="0.25">
      <c r="A117" s="165" t="s">
        <v>422</v>
      </c>
      <c r="B117" s="166" t="s">
        <v>423</v>
      </c>
      <c r="C117" s="167" t="s">
        <v>154</v>
      </c>
      <c r="D117" s="168" t="s">
        <v>424</v>
      </c>
      <c r="E117" s="173" t="s">
        <v>1926</v>
      </c>
      <c r="F117" s="325">
        <v>20.13</v>
      </c>
      <c r="G117" s="12"/>
      <c r="H117" s="80"/>
      <c r="I117" s="89">
        <v>0.33100000000000002</v>
      </c>
      <c r="J117" s="100" t="s">
        <v>55</v>
      </c>
      <c r="K117" s="52">
        <v>45</v>
      </c>
      <c r="L117" s="52" t="s">
        <v>192</v>
      </c>
      <c r="M117" s="106">
        <v>540</v>
      </c>
      <c r="N117" s="80"/>
      <c r="O117" s="194" t="s">
        <v>425</v>
      </c>
      <c r="P117" s="31">
        <v>110</v>
      </c>
      <c r="Q117" s="31">
        <v>90</v>
      </c>
      <c r="R117" s="213" t="s">
        <v>426</v>
      </c>
      <c r="S117" s="33" t="s">
        <v>427</v>
      </c>
      <c r="T117" s="39"/>
      <c r="U117" s="39"/>
      <c r="V117" s="39"/>
      <c r="W117" s="39"/>
      <c r="Y117" s="64">
        <v>37.182500000000005</v>
      </c>
      <c r="Z117" s="65">
        <v>2.8355000000000001</v>
      </c>
      <c r="AA117" s="66">
        <v>20.383500000000002</v>
      </c>
      <c r="AB117" s="67"/>
      <c r="AC117" s="67"/>
      <c r="AD117" s="68"/>
      <c r="AE117" s="185"/>
    </row>
    <row r="118" spans="1:52" x14ac:dyDescent="0.25">
      <c r="A118" s="169" t="s">
        <v>428</v>
      </c>
      <c r="B118" s="170" t="s">
        <v>429</v>
      </c>
      <c r="C118" s="171" t="s">
        <v>154</v>
      </c>
      <c r="D118" s="172" t="s">
        <v>430</v>
      </c>
      <c r="E118" s="174" t="s">
        <v>1926</v>
      </c>
      <c r="F118" s="326">
        <v>33.76</v>
      </c>
      <c r="G118" s="12"/>
      <c r="H118" s="80"/>
      <c r="I118" s="90">
        <v>0.53700000000000003</v>
      </c>
      <c r="J118" s="101" t="s">
        <v>55</v>
      </c>
      <c r="K118" s="55">
        <v>24</v>
      </c>
      <c r="L118" s="55" t="s">
        <v>192</v>
      </c>
      <c r="M118" s="107">
        <v>288</v>
      </c>
      <c r="N118" s="80"/>
      <c r="O118" s="195" t="s">
        <v>431</v>
      </c>
      <c r="P118" s="36">
        <v>125</v>
      </c>
      <c r="Q118" s="36">
        <v>110</v>
      </c>
      <c r="R118" s="214" t="s">
        <v>432</v>
      </c>
      <c r="S118" s="38" t="s">
        <v>433</v>
      </c>
      <c r="T118" s="39"/>
      <c r="U118" s="39"/>
      <c r="V118" s="39"/>
      <c r="W118" s="39"/>
      <c r="Y118" s="69">
        <v>40.309999999999995</v>
      </c>
      <c r="Z118" s="70">
        <v>3.0739999999999998</v>
      </c>
      <c r="AA118" s="71">
        <v>22.097999999999999</v>
      </c>
      <c r="AB118" s="67"/>
      <c r="AC118" s="67"/>
      <c r="AD118" s="68"/>
      <c r="AE118" s="185"/>
    </row>
    <row r="119" spans="1:52" x14ac:dyDescent="0.25">
      <c r="A119" s="165" t="s">
        <v>434</v>
      </c>
      <c r="B119" s="166" t="s">
        <v>435</v>
      </c>
      <c r="C119" s="167" t="s">
        <v>154</v>
      </c>
      <c r="D119" s="168" t="s">
        <v>436</v>
      </c>
      <c r="E119" s="173" t="s">
        <v>1926</v>
      </c>
      <c r="F119" s="325">
        <v>55.41</v>
      </c>
      <c r="G119" s="12"/>
      <c r="H119" s="80"/>
      <c r="I119" s="89">
        <v>0.66200000000000003</v>
      </c>
      <c r="J119" s="100" t="s">
        <v>55</v>
      </c>
      <c r="K119" s="52">
        <v>9</v>
      </c>
      <c r="L119" s="52" t="s">
        <v>192</v>
      </c>
      <c r="M119" s="106">
        <v>108</v>
      </c>
      <c r="N119" s="80"/>
      <c r="O119" s="194" t="s">
        <v>437</v>
      </c>
      <c r="P119" s="31">
        <v>160</v>
      </c>
      <c r="Q119" s="31">
        <v>110</v>
      </c>
      <c r="R119" s="213">
        <v>90</v>
      </c>
      <c r="S119" s="33">
        <v>45</v>
      </c>
      <c r="T119" s="39"/>
      <c r="U119" s="39"/>
      <c r="V119" s="39"/>
      <c r="W119" s="39"/>
      <c r="Y119" s="64">
        <v>46.009</v>
      </c>
      <c r="Z119" s="65">
        <v>3.5085999999999999</v>
      </c>
      <c r="AA119" s="66">
        <v>25.222200000000001</v>
      </c>
      <c r="AB119" s="67"/>
      <c r="AC119" s="67"/>
      <c r="AD119" s="68"/>
      <c r="AE119" s="185"/>
    </row>
    <row r="120" spans="1:52" x14ac:dyDescent="0.25">
      <c r="A120" s="169" t="s">
        <v>438</v>
      </c>
      <c r="B120" s="170" t="s">
        <v>439</v>
      </c>
      <c r="C120" s="171" t="s">
        <v>154</v>
      </c>
      <c r="D120" s="172" t="s">
        <v>440</v>
      </c>
      <c r="E120" s="174" t="s">
        <v>1926</v>
      </c>
      <c r="F120" s="326">
        <v>59.48</v>
      </c>
      <c r="G120" s="12"/>
      <c r="H120" s="80"/>
      <c r="I120" s="200">
        <v>0.67800000000000005</v>
      </c>
      <c r="J120" s="101" t="s">
        <v>55</v>
      </c>
      <c r="K120" s="55">
        <v>9</v>
      </c>
      <c r="L120" s="55" t="s">
        <v>192</v>
      </c>
      <c r="M120" s="56">
        <v>108</v>
      </c>
      <c r="N120" s="81"/>
      <c r="O120" s="195" t="s">
        <v>441</v>
      </c>
      <c r="P120" s="36">
        <v>160</v>
      </c>
      <c r="Q120" s="36">
        <v>125</v>
      </c>
      <c r="R120" s="214">
        <v>90</v>
      </c>
      <c r="S120" s="38">
        <v>45</v>
      </c>
      <c r="T120" s="39"/>
      <c r="U120" s="39"/>
      <c r="V120" s="39"/>
      <c r="W120" s="39"/>
      <c r="Y120" s="69">
        <v>47.121000000000002</v>
      </c>
      <c r="Z120" s="70">
        <v>3.5933999999999999</v>
      </c>
      <c r="AA120" s="71">
        <v>25.831800000000001</v>
      </c>
      <c r="AB120" s="67"/>
      <c r="AC120" s="67"/>
      <c r="AD120" s="68"/>
      <c r="AE120" s="185"/>
    </row>
    <row r="121" spans="1:52" x14ac:dyDescent="0.25">
      <c r="D121"/>
      <c r="F121" s="327"/>
      <c r="G121" s="13"/>
      <c r="I121" s="17"/>
      <c r="L121" s="10"/>
      <c r="AE121" s="185"/>
      <c r="AZ121" s="15"/>
    </row>
    <row r="122" spans="1:52" x14ac:dyDescent="0.25">
      <c r="D122"/>
      <c r="F122" s="327"/>
      <c r="G122" s="13"/>
      <c r="I122" s="17"/>
      <c r="L122" s="10"/>
      <c r="AE122" s="185"/>
      <c r="AZ122" s="15"/>
    </row>
    <row r="123" spans="1:52" ht="51" customHeight="1" x14ac:dyDescent="0.25">
      <c r="A123" s="2" t="s">
        <v>22</v>
      </c>
      <c r="B123" s="114" t="s">
        <v>23</v>
      </c>
      <c r="C123" s="2" t="s">
        <v>24</v>
      </c>
      <c r="D123" s="2" t="s">
        <v>25</v>
      </c>
      <c r="E123" s="2" t="s">
        <v>26</v>
      </c>
      <c r="F123" s="324" t="s">
        <v>138</v>
      </c>
      <c r="G123" s="275" t="s">
        <v>1</v>
      </c>
      <c r="I123" s="57" t="s">
        <v>121</v>
      </c>
      <c r="J123" s="93" t="s">
        <v>122</v>
      </c>
      <c r="K123" s="59" t="s">
        <v>123</v>
      </c>
      <c r="L123" s="58" t="s">
        <v>30</v>
      </c>
      <c r="M123" s="93" t="s">
        <v>124</v>
      </c>
      <c r="O123" s="27" t="s">
        <v>312</v>
      </c>
      <c r="P123" s="41" t="s">
        <v>140</v>
      </c>
      <c r="Q123" s="28" t="s">
        <v>2072</v>
      </c>
      <c r="R123" s="220" t="s">
        <v>2073</v>
      </c>
      <c r="S123" s="220" t="s">
        <v>712</v>
      </c>
      <c r="T123" s="220" t="s">
        <v>2074</v>
      </c>
      <c r="U123" s="97"/>
      <c r="V123" s="97"/>
      <c r="W123" s="97"/>
      <c r="Y123" s="61" t="s">
        <v>34</v>
      </c>
      <c r="Z123" s="61" t="s">
        <v>35</v>
      </c>
      <c r="AA123" s="61" t="s">
        <v>36</v>
      </c>
      <c r="AB123" s="62" t="s">
        <v>37</v>
      </c>
      <c r="AC123" s="62" t="s">
        <v>38</v>
      </c>
      <c r="AD123" s="63" t="s">
        <v>39</v>
      </c>
      <c r="AE123" s="185"/>
      <c r="AZ123" s="15"/>
    </row>
    <row r="124" spans="1:52" x14ac:dyDescent="0.25">
      <c r="A124" s="165" t="s">
        <v>1913</v>
      </c>
      <c r="B124" s="166">
        <v>8433375071764</v>
      </c>
      <c r="C124" s="167" t="s">
        <v>145</v>
      </c>
      <c r="D124" s="168" t="s">
        <v>1942</v>
      </c>
      <c r="E124" s="173" t="s">
        <v>1035</v>
      </c>
      <c r="F124" s="325">
        <v>36.43</v>
      </c>
      <c r="G124" s="12"/>
      <c r="H124" s="80"/>
      <c r="I124" s="89"/>
      <c r="J124" s="100">
        <v>1</v>
      </c>
      <c r="K124" s="52">
        <v>30</v>
      </c>
      <c r="L124" s="52"/>
      <c r="M124" s="106"/>
      <c r="N124" s="79"/>
      <c r="O124" s="194">
        <v>84</v>
      </c>
      <c r="P124" s="31">
        <v>56</v>
      </c>
      <c r="Q124" s="31">
        <v>63</v>
      </c>
      <c r="R124" s="213">
        <v>40</v>
      </c>
      <c r="S124" s="33">
        <v>125</v>
      </c>
      <c r="T124" s="282">
        <v>59</v>
      </c>
      <c r="U124" s="39"/>
      <c r="V124" s="39"/>
      <c r="W124" s="39"/>
      <c r="Y124" s="64"/>
      <c r="Z124" s="65"/>
      <c r="AA124" s="66"/>
      <c r="AB124" s="67"/>
      <c r="AC124" s="67"/>
      <c r="AD124" s="68"/>
      <c r="AE124" s="185"/>
      <c r="AZ124" s="15"/>
    </row>
    <row r="125" spans="1:52" x14ac:dyDescent="0.25">
      <c r="A125" s="169" t="s">
        <v>1914</v>
      </c>
      <c r="B125" s="170">
        <v>8433375071771</v>
      </c>
      <c r="C125" s="171" t="s">
        <v>145</v>
      </c>
      <c r="D125" s="172" t="s">
        <v>1943</v>
      </c>
      <c r="E125" s="174" t="s">
        <v>1035</v>
      </c>
      <c r="F125" s="326">
        <v>47.45</v>
      </c>
      <c r="G125" s="12"/>
      <c r="H125" s="80"/>
      <c r="I125" s="90"/>
      <c r="J125" s="101">
        <v>1</v>
      </c>
      <c r="K125" s="55">
        <v>30</v>
      </c>
      <c r="L125" s="55"/>
      <c r="M125" s="107"/>
      <c r="N125" s="80"/>
      <c r="O125" s="195"/>
      <c r="P125" s="36"/>
      <c r="Q125" s="36"/>
      <c r="R125" s="214"/>
      <c r="S125" s="38"/>
      <c r="T125" s="283"/>
      <c r="U125" s="39"/>
      <c r="V125" s="39"/>
      <c r="W125" s="39"/>
      <c r="Y125" s="69"/>
      <c r="Z125" s="70"/>
      <c r="AA125" s="71"/>
      <c r="AB125" s="67"/>
      <c r="AC125" s="67"/>
      <c r="AD125" s="68"/>
      <c r="AE125" s="185"/>
      <c r="AZ125" s="15"/>
    </row>
    <row r="126" spans="1:52" x14ac:dyDescent="0.25">
      <c r="A126" s="165" t="s">
        <v>1915</v>
      </c>
      <c r="B126" s="166">
        <v>8433375071443</v>
      </c>
      <c r="C126" s="167" t="s">
        <v>145</v>
      </c>
      <c r="D126" s="168" t="s">
        <v>1944</v>
      </c>
      <c r="E126" s="173" t="s">
        <v>1035</v>
      </c>
      <c r="F126" s="325">
        <v>50.34</v>
      </c>
      <c r="G126" s="12"/>
      <c r="H126" s="80"/>
      <c r="I126" s="89"/>
      <c r="J126" s="100">
        <v>1</v>
      </c>
      <c r="K126" s="52">
        <v>15</v>
      </c>
      <c r="L126" s="52"/>
      <c r="M126" s="106"/>
      <c r="N126" s="80"/>
      <c r="O126" s="194">
        <v>100</v>
      </c>
      <c r="P126" s="31">
        <v>84</v>
      </c>
      <c r="Q126" s="31">
        <v>75</v>
      </c>
      <c r="R126" s="213">
        <v>63</v>
      </c>
      <c r="S126" s="33">
        <v>135</v>
      </c>
      <c r="T126" s="282">
        <v>66</v>
      </c>
      <c r="U126" s="39"/>
      <c r="V126" s="39"/>
      <c r="W126" s="39"/>
      <c r="Y126" s="64"/>
      <c r="Z126" s="65"/>
      <c r="AA126" s="66"/>
      <c r="AB126" s="67"/>
      <c r="AC126" s="67"/>
      <c r="AD126" s="68"/>
      <c r="AE126" s="185"/>
      <c r="AZ126" s="15"/>
    </row>
    <row r="127" spans="1:52" x14ac:dyDescent="0.25">
      <c r="A127" s="169" t="s">
        <v>1916</v>
      </c>
      <c r="B127" s="170">
        <v>8433375071788</v>
      </c>
      <c r="C127" s="171" t="s">
        <v>145</v>
      </c>
      <c r="D127" s="172" t="s">
        <v>1945</v>
      </c>
      <c r="E127" s="174" t="s">
        <v>1035</v>
      </c>
      <c r="F127" s="326">
        <v>55.19</v>
      </c>
      <c r="G127" s="12"/>
      <c r="H127" s="80"/>
      <c r="I127" s="90"/>
      <c r="J127" s="101">
        <v>1</v>
      </c>
      <c r="K127" s="55">
        <v>10</v>
      </c>
      <c r="L127" s="55"/>
      <c r="M127" s="107"/>
      <c r="N127" s="80"/>
      <c r="O127" s="195"/>
      <c r="P127" s="36"/>
      <c r="Q127" s="36"/>
      <c r="R127" s="214"/>
      <c r="S127" s="38"/>
      <c r="T127" s="283"/>
      <c r="U127" s="39"/>
      <c r="V127" s="39"/>
      <c r="W127" s="39"/>
      <c r="Y127" s="69"/>
      <c r="Z127" s="70"/>
      <c r="AA127" s="71"/>
      <c r="AB127" s="67"/>
      <c r="AC127" s="67"/>
      <c r="AD127" s="68"/>
      <c r="AE127" s="185"/>
      <c r="AZ127" s="15"/>
    </row>
    <row r="128" spans="1:52" x14ac:dyDescent="0.25">
      <c r="A128" s="165" t="s">
        <v>1917</v>
      </c>
      <c r="B128" s="166">
        <v>8433375071429</v>
      </c>
      <c r="C128" s="167" t="s">
        <v>145</v>
      </c>
      <c r="D128" s="168" t="s">
        <v>1946</v>
      </c>
      <c r="E128" s="173" t="s">
        <v>1035</v>
      </c>
      <c r="F128" s="325">
        <v>82.84</v>
      </c>
      <c r="G128" s="12"/>
      <c r="H128" s="80"/>
      <c r="I128" s="89"/>
      <c r="J128" s="100">
        <v>1</v>
      </c>
      <c r="K128" s="52">
        <v>10</v>
      </c>
      <c r="L128" s="52"/>
      <c r="M128" s="106"/>
      <c r="N128" s="80"/>
      <c r="O128" s="194">
        <v>120</v>
      </c>
      <c r="P128" s="31">
        <v>110</v>
      </c>
      <c r="Q128" s="31">
        <v>90</v>
      </c>
      <c r="R128" s="213">
        <v>75</v>
      </c>
      <c r="S128" s="33">
        <v>151</v>
      </c>
      <c r="T128" s="282">
        <v>75</v>
      </c>
      <c r="U128" s="39"/>
      <c r="V128" s="39"/>
      <c r="W128" s="39"/>
      <c r="Y128" s="64"/>
      <c r="Z128" s="65"/>
      <c r="AA128" s="66"/>
      <c r="AB128" s="67"/>
      <c r="AC128" s="67"/>
      <c r="AD128" s="68"/>
      <c r="AE128" s="185"/>
      <c r="AZ128" s="15"/>
    </row>
    <row r="129" spans="1:52" x14ac:dyDescent="0.25">
      <c r="A129" s="169" t="s">
        <v>1918</v>
      </c>
      <c r="B129" s="170">
        <v>8433375071351</v>
      </c>
      <c r="C129" s="171" t="s">
        <v>145</v>
      </c>
      <c r="D129" s="172" t="s">
        <v>1947</v>
      </c>
      <c r="E129" s="174" t="s">
        <v>1035</v>
      </c>
      <c r="F129" s="326">
        <v>98.85</v>
      </c>
      <c r="G129" s="12"/>
      <c r="H129" s="80"/>
      <c r="I129" s="90"/>
      <c r="J129" s="101">
        <v>1</v>
      </c>
      <c r="K129" s="55">
        <v>6</v>
      </c>
      <c r="L129" s="55"/>
      <c r="M129" s="107"/>
      <c r="N129" s="80"/>
      <c r="O129" s="195"/>
      <c r="P129" s="36"/>
      <c r="Q129" s="36"/>
      <c r="R129" s="214"/>
      <c r="S129" s="38"/>
      <c r="T129" s="283"/>
      <c r="U129" s="39"/>
      <c r="V129" s="39"/>
      <c r="W129" s="39"/>
      <c r="Y129" s="69"/>
      <c r="Z129" s="70"/>
      <c r="AA129" s="71"/>
      <c r="AB129" s="67"/>
      <c r="AC129" s="67"/>
      <c r="AD129" s="68"/>
      <c r="AE129" s="185"/>
      <c r="AZ129" s="15"/>
    </row>
    <row r="130" spans="1:52" x14ac:dyDescent="0.25">
      <c r="A130" s="165" t="s">
        <v>1919</v>
      </c>
      <c r="B130" s="166">
        <v>8433375071405</v>
      </c>
      <c r="C130" s="167" t="s">
        <v>145</v>
      </c>
      <c r="D130" s="168" t="s">
        <v>1948</v>
      </c>
      <c r="E130" s="173" t="s">
        <v>1035</v>
      </c>
      <c r="F130" s="325">
        <v>105.63</v>
      </c>
      <c r="G130" s="12"/>
      <c r="H130" s="80"/>
      <c r="I130" s="89"/>
      <c r="J130" s="100">
        <v>1</v>
      </c>
      <c r="K130" s="52">
        <v>6</v>
      </c>
      <c r="L130" s="52"/>
      <c r="M130" s="106"/>
      <c r="N130" s="80"/>
      <c r="O130" s="194">
        <v>146</v>
      </c>
      <c r="P130" s="31">
        <v>104</v>
      </c>
      <c r="Q130" s="31">
        <v>110</v>
      </c>
      <c r="R130" s="213">
        <v>75</v>
      </c>
      <c r="S130" s="33">
        <v>178</v>
      </c>
      <c r="T130" s="282">
        <v>82</v>
      </c>
      <c r="U130" s="39"/>
      <c r="V130" s="39"/>
      <c r="W130" s="39"/>
      <c r="Y130" s="64"/>
      <c r="Z130" s="65"/>
      <c r="AA130" s="66"/>
      <c r="AB130" s="67"/>
      <c r="AC130" s="67"/>
      <c r="AD130" s="68"/>
      <c r="AE130" s="185"/>
      <c r="AZ130" s="15"/>
    </row>
    <row r="131" spans="1:52" x14ac:dyDescent="0.25">
      <c r="A131" s="169" t="s">
        <v>1920</v>
      </c>
      <c r="B131" s="170">
        <v>8433375071368</v>
      </c>
      <c r="C131" s="171" t="s">
        <v>145</v>
      </c>
      <c r="D131" s="172" t="s">
        <v>1949</v>
      </c>
      <c r="E131" s="174" t="s">
        <v>1035</v>
      </c>
      <c r="F131" s="326">
        <v>107.33</v>
      </c>
      <c r="G131" s="12"/>
      <c r="H131" s="80"/>
      <c r="I131" s="90"/>
      <c r="J131" s="101">
        <v>1</v>
      </c>
      <c r="K131" s="55">
        <v>5</v>
      </c>
      <c r="L131" s="55"/>
      <c r="M131" s="107"/>
      <c r="N131" s="80"/>
      <c r="O131" s="195"/>
      <c r="P131" s="36"/>
      <c r="Q131" s="36"/>
      <c r="R131" s="214"/>
      <c r="S131" s="38"/>
      <c r="T131" s="283"/>
      <c r="U131" s="39"/>
      <c r="V131" s="39"/>
      <c r="W131" s="39"/>
      <c r="Y131" s="69"/>
      <c r="Z131" s="70"/>
      <c r="AA131" s="71"/>
      <c r="AB131" s="67"/>
      <c r="AC131" s="67"/>
      <c r="AD131" s="68"/>
      <c r="AE131" s="185"/>
      <c r="AZ131" s="15"/>
    </row>
    <row r="132" spans="1:52" x14ac:dyDescent="0.25">
      <c r="A132" s="165" t="s">
        <v>1921</v>
      </c>
      <c r="B132" s="166">
        <v>8433375071375</v>
      </c>
      <c r="C132" s="167" t="s">
        <v>145</v>
      </c>
      <c r="D132" s="168" t="s">
        <v>1950</v>
      </c>
      <c r="E132" s="173" t="s">
        <v>1035</v>
      </c>
      <c r="F132" s="325">
        <v>153.15</v>
      </c>
      <c r="G132" s="12"/>
      <c r="H132" s="80"/>
      <c r="I132" s="89"/>
      <c r="J132" s="100">
        <v>1</v>
      </c>
      <c r="K132" s="52">
        <v>10</v>
      </c>
      <c r="L132" s="52"/>
      <c r="M132" s="106"/>
      <c r="N132" s="80"/>
      <c r="O132" s="194">
        <v>159</v>
      </c>
      <c r="P132" s="31">
        <v>120</v>
      </c>
      <c r="Q132" s="31">
        <v>125</v>
      </c>
      <c r="R132" s="213">
        <v>90</v>
      </c>
      <c r="S132" s="33">
        <v>193</v>
      </c>
      <c r="T132" s="282">
        <v>87</v>
      </c>
      <c r="U132" s="39"/>
      <c r="V132" s="39"/>
      <c r="W132" s="39"/>
      <c r="Y132" s="64"/>
      <c r="Z132" s="65"/>
      <c r="AA132" s="66"/>
      <c r="AB132" s="67"/>
      <c r="AC132" s="67"/>
      <c r="AD132" s="68"/>
      <c r="AE132" s="185"/>
      <c r="AZ132" s="15"/>
    </row>
    <row r="133" spans="1:52" x14ac:dyDescent="0.25">
      <c r="A133" s="169" t="s">
        <v>1922</v>
      </c>
      <c r="B133" s="170">
        <v>8433375071535</v>
      </c>
      <c r="C133" s="171" t="s">
        <v>145</v>
      </c>
      <c r="D133" s="172" t="s">
        <v>1951</v>
      </c>
      <c r="E133" s="174" t="s">
        <v>1035</v>
      </c>
      <c r="F133" s="326">
        <v>167.48</v>
      </c>
      <c r="G133" s="12"/>
      <c r="H133" s="80"/>
      <c r="I133" s="90"/>
      <c r="J133" s="101">
        <v>1</v>
      </c>
      <c r="K133" s="55">
        <v>10</v>
      </c>
      <c r="L133" s="55"/>
      <c r="M133" s="107"/>
      <c r="N133" s="80"/>
      <c r="O133" s="195"/>
      <c r="P133" s="36"/>
      <c r="Q133" s="36"/>
      <c r="R133" s="214"/>
      <c r="S133" s="38"/>
      <c r="T133" s="283"/>
      <c r="U133" s="39"/>
      <c r="V133" s="39"/>
      <c r="W133" s="39"/>
      <c r="Y133" s="69"/>
      <c r="Z133" s="70"/>
      <c r="AA133" s="71"/>
      <c r="AB133" s="67"/>
      <c r="AC133" s="67"/>
      <c r="AD133" s="68"/>
      <c r="AE133" s="185"/>
      <c r="AZ133" s="15"/>
    </row>
    <row r="134" spans="1:52" x14ac:dyDescent="0.25">
      <c r="A134" s="165" t="s">
        <v>1923</v>
      </c>
      <c r="B134" s="166">
        <v>8433375071382</v>
      </c>
      <c r="C134" s="167" t="s">
        <v>145</v>
      </c>
      <c r="D134" s="168" t="s">
        <v>1952</v>
      </c>
      <c r="E134" s="173" t="s">
        <v>1035</v>
      </c>
      <c r="F134" s="325">
        <v>171.51</v>
      </c>
      <c r="G134" s="12"/>
      <c r="H134" s="80"/>
      <c r="I134" s="89"/>
      <c r="J134" s="100">
        <v>1</v>
      </c>
      <c r="K134" s="52">
        <v>6</v>
      </c>
      <c r="L134" s="52"/>
      <c r="M134" s="106"/>
      <c r="N134" s="80"/>
      <c r="O134" s="194"/>
      <c r="P134" s="31"/>
      <c r="Q134" s="31"/>
      <c r="R134" s="213"/>
      <c r="S134" s="33"/>
      <c r="T134" s="282"/>
      <c r="U134" s="39"/>
      <c r="V134" s="39"/>
      <c r="W134" s="39"/>
      <c r="Y134" s="64"/>
      <c r="Z134" s="65"/>
      <c r="AA134" s="66"/>
      <c r="AB134" s="67"/>
      <c r="AC134" s="67"/>
      <c r="AD134" s="68"/>
      <c r="AE134" s="185"/>
      <c r="AZ134" s="15"/>
    </row>
    <row r="135" spans="1:52" x14ac:dyDescent="0.25">
      <c r="A135" s="169" t="s">
        <v>1924</v>
      </c>
      <c r="B135" s="170">
        <v>8433375071320</v>
      </c>
      <c r="C135" s="171" t="s">
        <v>145</v>
      </c>
      <c r="D135" s="172" t="s">
        <v>1953</v>
      </c>
      <c r="E135" s="174" t="s">
        <v>1035</v>
      </c>
      <c r="F135" s="326">
        <v>175.57</v>
      </c>
      <c r="G135" s="12"/>
      <c r="H135" s="80"/>
      <c r="I135" s="90"/>
      <c r="J135" s="101">
        <v>1</v>
      </c>
      <c r="K135" s="55">
        <v>6</v>
      </c>
      <c r="L135" s="55"/>
      <c r="M135" s="107"/>
      <c r="N135" s="80"/>
      <c r="O135" s="195"/>
      <c r="P135" s="36"/>
      <c r="Q135" s="36"/>
      <c r="R135" s="214"/>
      <c r="S135" s="38"/>
      <c r="T135" s="283"/>
      <c r="U135" s="39"/>
      <c r="V135" s="39"/>
      <c r="W135" s="39"/>
      <c r="Y135" s="69"/>
      <c r="Z135" s="70"/>
      <c r="AA135" s="71"/>
      <c r="AB135" s="67"/>
      <c r="AC135" s="67"/>
      <c r="AD135" s="68"/>
      <c r="AE135" s="185"/>
      <c r="AZ135" s="15"/>
    </row>
    <row r="136" spans="1:52" x14ac:dyDescent="0.25">
      <c r="A136" s="165" t="s">
        <v>1925</v>
      </c>
      <c r="B136" s="166">
        <v>8433375071436</v>
      </c>
      <c r="C136" s="167" t="s">
        <v>145</v>
      </c>
      <c r="D136" s="168" t="s">
        <v>1954</v>
      </c>
      <c r="E136" s="173" t="s">
        <v>1035</v>
      </c>
      <c r="F136" s="325">
        <v>185.17</v>
      </c>
      <c r="G136" s="12"/>
      <c r="H136" s="80"/>
      <c r="I136" s="89"/>
      <c r="J136" s="100">
        <v>1</v>
      </c>
      <c r="K136" s="52">
        <v>6</v>
      </c>
      <c r="L136" s="52"/>
      <c r="M136" s="106"/>
      <c r="N136" s="80"/>
      <c r="O136" s="194"/>
      <c r="P136" s="31"/>
      <c r="Q136" s="31"/>
      <c r="R136" s="213"/>
      <c r="S136" s="33"/>
      <c r="T136" s="282"/>
      <c r="U136" s="39"/>
      <c r="V136" s="39"/>
      <c r="W136" s="39"/>
      <c r="Y136" s="64"/>
      <c r="Z136" s="65"/>
      <c r="AA136" s="66"/>
      <c r="AB136" s="67"/>
      <c r="AC136" s="67"/>
      <c r="AD136" s="68"/>
      <c r="AE136" s="185"/>
      <c r="AZ136" s="15"/>
    </row>
    <row r="137" spans="1:52" x14ac:dyDescent="0.25">
      <c r="A137" s="169" t="s">
        <v>1955</v>
      </c>
      <c r="B137" s="170">
        <v>8433375072006</v>
      </c>
      <c r="C137" s="167" t="s">
        <v>145</v>
      </c>
      <c r="D137" s="172" t="s">
        <v>1958</v>
      </c>
      <c r="E137" s="174" t="s">
        <v>1035</v>
      </c>
      <c r="F137" s="326">
        <v>243.89</v>
      </c>
      <c r="G137" s="240"/>
      <c r="I137" s="90"/>
      <c r="J137" s="101">
        <v>1</v>
      </c>
      <c r="K137" s="55">
        <v>1</v>
      </c>
      <c r="L137" s="55"/>
      <c r="M137" s="107"/>
      <c r="N137" s="80"/>
      <c r="O137" s="195">
        <v>257</v>
      </c>
      <c r="P137" s="36">
        <v>142</v>
      </c>
      <c r="Q137" s="36">
        <v>200</v>
      </c>
      <c r="R137" s="214">
        <v>110</v>
      </c>
      <c r="S137" s="38">
        <v>254</v>
      </c>
      <c r="T137" s="283">
        <v>105</v>
      </c>
      <c r="U137" s="39"/>
      <c r="V137" s="39"/>
      <c r="W137" s="39"/>
      <c r="Y137" s="69"/>
      <c r="Z137" s="70"/>
      <c r="AA137" s="71"/>
      <c r="AB137" s="67"/>
      <c r="AC137" s="67"/>
      <c r="AD137" s="68"/>
      <c r="AE137" s="185"/>
      <c r="AZ137" s="15"/>
    </row>
    <row r="138" spans="1:52" x14ac:dyDescent="0.25">
      <c r="A138" s="165" t="s">
        <v>1956</v>
      </c>
      <c r="B138" s="166">
        <v>8433375071313</v>
      </c>
      <c r="C138" s="167" t="s">
        <v>145</v>
      </c>
      <c r="D138" s="168" t="s">
        <v>1959</v>
      </c>
      <c r="E138" s="173" t="s">
        <v>1035</v>
      </c>
      <c r="F138" s="325">
        <v>467.92</v>
      </c>
      <c r="G138" s="188"/>
      <c r="I138" s="89"/>
      <c r="J138" s="100">
        <v>1</v>
      </c>
      <c r="K138" s="52">
        <v>1</v>
      </c>
      <c r="L138" s="52"/>
      <c r="M138" s="106"/>
      <c r="N138" s="80"/>
      <c r="O138" s="194">
        <v>257</v>
      </c>
      <c r="P138" s="31">
        <v>203</v>
      </c>
      <c r="Q138" s="31">
        <v>200</v>
      </c>
      <c r="R138" s="213">
        <v>160</v>
      </c>
      <c r="S138" s="33">
        <v>220</v>
      </c>
      <c r="T138" s="282">
        <v>95</v>
      </c>
      <c r="U138" s="39"/>
      <c r="V138" s="39"/>
      <c r="W138" s="39"/>
      <c r="Y138" s="64"/>
      <c r="Z138" s="65"/>
      <c r="AA138" s="66"/>
      <c r="AB138" s="67"/>
      <c r="AC138" s="67"/>
      <c r="AD138" s="68"/>
      <c r="AE138" s="185"/>
      <c r="AZ138" s="15"/>
    </row>
    <row r="139" spans="1:52" x14ac:dyDescent="0.25">
      <c r="A139" s="169" t="s">
        <v>1957</v>
      </c>
      <c r="B139" s="170">
        <v>8433375072013</v>
      </c>
      <c r="C139" s="167" t="s">
        <v>145</v>
      </c>
      <c r="D139" s="172" t="s">
        <v>1960</v>
      </c>
      <c r="E139" s="174" t="s">
        <v>1035</v>
      </c>
      <c r="F139" s="326">
        <v>492.81</v>
      </c>
      <c r="G139" s="240"/>
      <c r="I139" s="90"/>
      <c r="J139" s="101">
        <v>1</v>
      </c>
      <c r="K139" s="55">
        <v>1</v>
      </c>
      <c r="L139" s="55"/>
      <c r="M139" s="107"/>
      <c r="N139" s="81"/>
      <c r="O139" s="195">
        <v>314</v>
      </c>
      <c r="P139" s="36">
        <v>204</v>
      </c>
      <c r="Q139" s="36">
        <v>250</v>
      </c>
      <c r="R139" s="214">
        <v>160</v>
      </c>
      <c r="S139" s="38">
        <v>273</v>
      </c>
      <c r="T139" s="283">
        <v>105</v>
      </c>
      <c r="U139" s="39"/>
      <c r="V139" s="39"/>
      <c r="W139" s="39"/>
      <c r="Y139" s="69"/>
      <c r="Z139" s="70"/>
      <c r="AA139" s="71"/>
      <c r="AB139" s="67"/>
      <c r="AC139" s="67"/>
      <c r="AD139" s="68"/>
      <c r="AE139" s="185"/>
      <c r="AZ139" s="15"/>
    </row>
    <row r="140" spans="1:52" x14ac:dyDescent="0.25">
      <c r="D140"/>
      <c r="F140" s="327"/>
      <c r="G140" s="13"/>
      <c r="I140" s="17"/>
      <c r="L140" s="10"/>
      <c r="AE140" s="185"/>
      <c r="AZ140" s="15"/>
    </row>
    <row r="141" spans="1:52" x14ac:dyDescent="0.25">
      <c r="D141"/>
      <c r="F141" s="327"/>
      <c r="G141" s="13"/>
      <c r="I141" s="17"/>
      <c r="L141" s="10"/>
      <c r="AE141" s="185"/>
      <c r="AZ141" s="15"/>
    </row>
    <row r="142" spans="1:52" ht="51" customHeight="1" x14ac:dyDescent="0.25">
      <c r="A142" s="2" t="s">
        <v>22</v>
      </c>
      <c r="B142" s="114" t="s">
        <v>23</v>
      </c>
      <c r="C142" s="2" t="s">
        <v>24</v>
      </c>
      <c r="D142" s="2" t="s">
        <v>25</v>
      </c>
      <c r="E142" s="2" t="s">
        <v>26</v>
      </c>
      <c r="F142" s="324" t="s">
        <v>138</v>
      </c>
      <c r="G142" s="2" t="s">
        <v>1</v>
      </c>
      <c r="H142" s="80"/>
      <c r="I142" s="57" t="s">
        <v>121</v>
      </c>
      <c r="J142" s="93" t="s">
        <v>122</v>
      </c>
      <c r="K142" s="59" t="s">
        <v>123</v>
      </c>
      <c r="L142" s="58" t="s">
        <v>30</v>
      </c>
      <c r="M142" s="162" t="s">
        <v>124</v>
      </c>
      <c r="N142" s="142"/>
      <c r="O142" s="27" t="s">
        <v>140</v>
      </c>
      <c r="P142" s="28" t="s">
        <v>1485</v>
      </c>
      <c r="Q142" s="58" t="s">
        <v>1765</v>
      </c>
      <c r="R142" s="219" t="s">
        <v>1766</v>
      </c>
      <c r="S142" s="58" t="s">
        <v>1767</v>
      </c>
      <c r="T142" s="58" t="s">
        <v>707</v>
      </c>
      <c r="U142" s="204"/>
      <c r="V142" s="204"/>
      <c r="W142" s="204"/>
      <c r="Y142" s="61" t="s">
        <v>34</v>
      </c>
      <c r="Z142" s="61" t="s">
        <v>35</v>
      </c>
      <c r="AA142" s="61" t="s">
        <v>36</v>
      </c>
      <c r="AB142" s="62" t="s">
        <v>37</v>
      </c>
      <c r="AC142" s="62" t="s">
        <v>38</v>
      </c>
      <c r="AD142" s="63" t="s">
        <v>39</v>
      </c>
      <c r="AE142" s="185"/>
      <c r="AZ142" s="15"/>
    </row>
    <row r="143" spans="1:52" x14ac:dyDescent="0.25">
      <c r="A143" s="165" t="s">
        <v>1768</v>
      </c>
      <c r="B143" s="166" t="s">
        <v>1769</v>
      </c>
      <c r="C143" s="167" t="s">
        <v>769</v>
      </c>
      <c r="D143" s="168" t="s">
        <v>1770</v>
      </c>
      <c r="E143" s="173" t="s">
        <v>1927</v>
      </c>
      <c r="F143" s="325">
        <v>163.72999999999999</v>
      </c>
      <c r="G143" s="83"/>
      <c r="H143" s="80"/>
      <c r="I143" s="76">
        <v>0.77491803674573556</v>
      </c>
      <c r="J143" s="100" t="s">
        <v>55</v>
      </c>
      <c r="K143" s="52">
        <v>12</v>
      </c>
      <c r="L143" s="52" t="s">
        <v>260</v>
      </c>
      <c r="M143" s="53">
        <v>96</v>
      </c>
      <c r="N143" s="80"/>
      <c r="O143" s="31" t="s">
        <v>437</v>
      </c>
      <c r="P143" s="31">
        <v>275</v>
      </c>
      <c r="Q143" s="31">
        <v>100</v>
      </c>
      <c r="R143" s="31">
        <v>85</v>
      </c>
      <c r="S143" s="44">
        <v>160</v>
      </c>
      <c r="T143" s="44">
        <v>110</v>
      </c>
      <c r="U143" s="48"/>
      <c r="V143" s="48"/>
      <c r="W143" s="48"/>
      <c r="X143" s="243"/>
      <c r="Y143" s="246">
        <v>62.661838152438428</v>
      </c>
      <c r="Z143" s="246">
        <v>4.7785286648622103</v>
      </c>
      <c r="AA143" s="246">
        <v>34.351309836084951</v>
      </c>
      <c r="AB143" s="67"/>
      <c r="AC143" s="67"/>
      <c r="AD143" s="68"/>
      <c r="AE143" s="185"/>
    </row>
    <row r="144" spans="1:52" x14ac:dyDescent="0.25">
      <c r="A144" s="169" t="s">
        <v>1771</v>
      </c>
      <c r="B144" s="170" t="s">
        <v>1772</v>
      </c>
      <c r="C144" s="171" t="s">
        <v>769</v>
      </c>
      <c r="D144" s="172" t="s">
        <v>1773</v>
      </c>
      <c r="E144" s="174" t="s">
        <v>1927</v>
      </c>
      <c r="F144" s="326">
        <v>158.19999999999999</v>
      </c>
      <c r="G144" s="83"/>
      <c r="H144" s="80"/>
      <c r="I144" s="77">
        <v>0.77491803674573556</v>
      </c>
      <c r="J144" s="101" t="s">
        <v>55</v>
      </c>
      <c r="K144" s="55">
        <v>12</v>
      </c>
      <c r="L144" s="55" t="s">
        <v>260</v>
      </c>
      <c r="M144" s="56">
        <v>96</v>
      </c>
      <c r="N144" s="80"/>
      <c r="O144" s="36" t="s">
        <v>441</v>
      </c>
      <c r="P144" s="36">
        <v>275</v>
      </c>
      <c r="Q144" s="36">
        <v>100</v>
      </c>
      <c r="R144" s="36">
        <v>85</v>
      </c>
      <c r="S144" s="40">
        <v>160</v>
      </c>
      <c r="T144" s="40">
        <v>125</v>
      </c>
      <c r="U144" s="48"/>
      <c r="V144" s="48"/>
      <c r="W144" s="48"/>
      <c r="X144" s="243"/>
      <c r="Y144" s="247">
        <v>58.028284880266256</v>
      </c>
      <c r="Z144" s="247">
        <v>4.4251785592145483</v>
      </c>
      <c r="AA144" s="247">
        <v>31.811189265297038</v>
      </c>
      <c r="AB144" s="67"/>
      <c r="AC144" s="67"/>
      <c r="AD144" s="68"/>
      <c r="AE144" s="185"/>
    </row>
    <row r="145" spans="1:52" x14ac:dyDescent="0.25">
      <c r="A145" s="165" t="s">
        <v>1774</v>
      </c>
      <c r="B145" s="166" t="s">
        <v>1775</v>
      </c>
      <c r="C145" s="167" t="s">
        <v>769</v>
      </c>
      <c r="D145" s="168" t="s">
        <v>1776</v>
      </c>
      <c r="E145" s="173" t="s">
        <v>1927</v>
      </c>
      <c r="F145" s="325">
        <v>236.45</v>
      </c>
      <c r="G145" s="83"/>
      <c r="H145" s="80"/>
      <c r="I145" s="76">
        <v>5.5588529858984774</v>
      </c>
      <c r="J145" s="100" t="s">
        <v>55</v>
      </c>
      <c r="K145" s="52">
        <v>4</v>
      </c>
      <c r="L145" s="52" t="s">
        <v>260</v>
      </c>
      <c r="M145" s="53">
        <v>48</v>
      </c>
      <c r="N145" s="80"/>
      <c r="O145" s="31" t="s">
        <v>1656</v>
      </c>
      <c r="P145" s="31">
        <v>435</v>
      </c>
      <c r="Q145" s="31">
        <v>120</v>
      </c>
      <c r="R145" s="31">
        <v>80</v>
      </c>
      <c r="S145" s="44">
        <v>200</v>
      </c>
      <c r="T145" s="44">
        <v>110</v>
      </c>
      <c r="U145" s="48"/>
      <c r="V145" s="48"/>
      <c r="W145" s="48"/>
      <c r="X145" s="9"/>
      <c r="Y145" s="246">
        <v>237.75949999999997</v>
      </c>
      <c r="Z145" s="246">
        <v>18.1313</v>
      </c>
      <c r="AA145" s="246">
        <v>130.34010000000001</v>
      </c>
      <c r="AB145" s="67"/>
      <c r="AC145" s="67"/>
      <c r="AD145" s="68"/>
      <c r="AE145" s="185"/>
    </row>
    <row r="146" spans="1:52" x14ac:dyDescent="0.25">
      <c r="A146" s="169" t="s">
        <v>1777</v>
      </c>
      <c r="B146" s="170" t="s">
        <v>1778</v>
      </c>
      <c r="C146" s="171" t="s">
        <v>769</v>
      </c>
      <c r="D146" s="172" t="s">
        <v>1779</v>
      </c>
      <c r="E146" s="174" t="s">
        <v>1927</v>
      </c>
      <c r="F146" s="326">
        <v>229.25</v>
      </c>
      <c r="G146" s="83"/>
      <c r="H146" s="80"/>
      <c r="I146" s="77">
        <v>6.5080327108914169</v>
      </c>
      <c r="J146" s="101" t="s">
        <v>55</v>
      </c>
      <c r="K146" s="55">
        <v>4</v>
      </c>
      <c r="L146" s="55" t="s">
        <v>260</v>
      </c>
      <c r="M146" s="56">
        <v>48</v>
      </c>
      <c r="N146" s="80"/>
      <c r="O146" s="36" t="s">
        <v>1660</v>
      </c>
      <c r="P146" s="36">
        <v>435</v>
      </c>
      <c r="Q146" s="36">
        <v>120</v>
      </c>
      <c r="R146" s="36">
        <v>80</v>
      </c>
      <c r="S146" s="40">
        <v>200</v>
      </c>
      <c r="T146" s="40">
        <v>125</v>
      </c>
      <c r="U146" s="48"/>
      <c r="V146" s="48"/>
      <c r="W146" s="48"/>
      <c r="X146" s="9"/>
      <c r="Y146" s="247">
        <v>249.5745</v>
      </c>
      <c r="Z146" s="247">
        <v>19.032299999999999</v>
      </c>
      <c r="AA146" s="247">
        <v>136.81710000000001</v>
      </c>
      <c r="AB146" s="67"/>
      <c r="AC146" s="67"/>
      <c r="AD146" s="68"/>
      <c r="AE146" s="185"/>
    </row>
    <row r="147" spans="1:52" x14ac:dyDescent="0.25">
      <c r="A147" s="165" t="s">
        <v>1780</v>
      </c>
      <c r="B147" s="166" t="s">
        <v>1781</v>
      </c>
      <c r="C147" s="167" t="s">
        <v>769</v>
      </c>
      <c r="D147" s="168" t="s">
        <v>1782</v>
      </c>
      <c r="E147" s="173" t="s">
        <v>1927</v>
      </c>
      <c r="F147" s="325">
        <v>173.64</v>
      </c>
      <c r="G147" s="82"/>
      <c r="H147" s="80"/>
      <c r="I147" s="76">
        <v>2.4035813583464756</v>
      </c>
      <c r="J147" s="100" t="s">
        <v>55</v>
      </c>
      <c r="K147" s="52">
        <v>4</v>
      </c>
      <c r="L147" s="52" t="s">
        <v>260</v>
      </c>
      <c r="M147" s="53">
        <v>48</v>
      </c>
      <c r="N147" s="80"/>
      <c r="O147" s="31" t="s">
        <v>1664</v>
      </c>
      <c r="P147" s="31">
        <v>365</v>
      </c>
      <c r="Q147" s="31">
        <v>120</v>
      </c>
      <c r="R147" s="31">
        <v>100</v>
      </c>
      <c r="S147" s="44">
        <v>200</v>
      </c>
      <c r="T147" s="44">
        <v>160</v>
      </c>
      <c r="U147" s="48"/>
      <c r="V147" s="48"/>
      <c r="W147" s="48"/>
      <c r="X147" s="9"/>
      <c r="Y147" s="246">
        <v>251.65950000000001</v>
      </c>
      <c r="Z147" s="246">
        <v>19.191299999999998</v>
      </c>
      <c r="AA147" s="246">
        <v>137.96010000000001</v>
      </c>
      <c r="AB147" s="67"/>
      <c r="AC147" s="67"/>
      <c r="AD147" s="68"/>
      <c r="AE147" s="185"/>
    </row>
    <row r="148" spans="1:52" x14ac:dyDescent="0.25">
      <c r="A148" s="169" t="s">
        <v>1783</v>
      </c>
      <c r="B148" s="170" t="s">
        <v>1784</v>
      </c>
      <c r="C148" s="171" t="s">
        <v>769</v>
      </c>
      <c r="D148" s="172" t="s">
        <v>1785</v>
      </c>
      <c r="E148" s="174" t="s">
        <v>1927</v>
      </c>
      <c r="F148" s="326">
        <v>224.38</v>
      </c>
      <c r="G148" s="83"/>
      <c r="H148" s="80"/>
      <c r="I148" s="77">
        <v>3.7679862943289613</v>
      </c>
      <c r="J148" s="101" t="s">
        <v>55</v>
      </c>
      <c r="K148" s="55">
        <v>48</v>
      </c>
      <c r="L148" s="55" t="s">
        <v>766</v>
      </c>
      <c r="M148" s="55">
        <v>48</v>
      </c>
      <c r="N148" s="80"/>
      <c r="O148" s="36" t="s">
        <v>1676</v>
      </c>
      <c r="P148" s="36">
        <v>270</v>
      </c>
      <c r="Q148" s="36">
        <v>140</v>
      </c>
      <c r="R148" s="36">
        <v>100</v>
      </c>
      <c r="S148" s="40">
        <v>250</v>
      </c>
      <c r="T148" s="40">
        <v>160</v>
      </c>
      <c r="U148" s="48"/>
      <c r="V148" s="48"/>
      <c r="W148" s="48"/>
      <c r="X148" s="9"/>
      <c r="Y148" s="247">
        <v>332.00150000000002</v>
      </c>
      <c r="Z148" s="247">
        <v>25.318100000000001</v>
      </c>
      <c r="AA148" s="247">
        <v>182.00370000000001</v>
      </c>
      <c r="AB148" s="67"/>
      <c r="AC148" s="67"/>
      <c r="AD148" s="68"/>
      <c r="AE148" s="185"/>
    </row>
    <row r="149" spans="1:52" x14ac:dyDescent="0.25">
      <c r="A149" s="165" t="s">
        <v>1786</v>
      </c>
      <c r="B149" s="166" t="s">
        <v>1787</v>
      </c>
      <c r="C149" s="167" t="s">
        <v>769</v>
      </c>
      <c r="D149" s="168" t="s">
        <v>1788</v>
      </c>
      <c r="E149" s="173" t="s">
        <v>1927</v>
      </c>
      <c r="F149" s="325">
        <v>235.7</v>
      </c>
      <c r="G149" s="83"/>
      <c r="H149" s="80"/>
      <c r="I149" s="76">
        <v>4.0284962943289608</v>
      </c>
      <c r="J149" s="53" t="s">
        <v>55</v>
      </c>
      <c r="K149" s="100">
        <v>24</v>
      </c>
      <c r="L149" s="52" t="s">
        <v>766</v>
      </c>
      <c r="M149" s="100">
        <v>24</v>
      </c>
      <c r="N149" s="80"/>
      <c r="O149" s="31" t="s">
        <v>1680</v>
      </c>
      <c r="P149" s="31">
        <v>440</v>
      </c>
      <c r="Q149" s="31">
        <v>140</v>
      </c>
      <c r="R149" s="31">
        <v>120</v>
      </c>
      <c r="S149" s="44">
        <v>250</v>
      </c>
      <c r="T149" s="44">
        <v>200</v>
      </c>
      <c r="U149" s="48"/>
      <c r="V149" s="48"/>
      <c r="W149" s="48"/>
      <c r="X149" s="9"/>
      <c r="Y149" s="246">
        <v>386.48950000000002</v>
      </c>
      <c r="Z149" s="246">
        <v>29.473299999999998</v>
      </c>
      <c r="AA149" s="246">
        <v>211.8741</v>
      </c>
      <c r="AB149" s="67"/>
      <c r="AC149" s="67"/>
      <c r="AD149" s="68"/>
      <c r="AE149" s="185"/>
    </row>
    <row r="150" spans="1:52" x14ac:dyDescent="0.25">
      <c r="A150" s="169" t="s">
        <v>1789</v>
      </c>
      <c r="B150" s="170" t="s">
        <v>1790</v>
      </c>
      <c r="C150" s="171" t="s">
        <v>769</v>
      </c>
      <c r="D150" s="172" t="s">
        <v>1791</v>
      </c>
      <c r="E150" s="174" t="s">
        <v>1927</v>
      </c>
      <c r="F150" s="326">
        <v>712.6</v>
      </c>
      <c r="G150" s="83"/>
      <c r="H150" s="80"/>
      <c r="I150" s="77">
        <v>5.6438327235138486</v>
      </c>
      <c r="J150" s="56" t="s">
        <v>55</v>
      </c>
      <c r="K150" s="101">
        <v>16</v>
      </c>
      <c r="L150" s="55" t="s">
        <v>766</v>
      </c>
      <c r="M150" s="101">
        <v>16</v>
      </c>
      <c r="N150" s="80"/>
      <c r="O150" s="36" t="s">
        <v>1688</v>
      </c>
      <c r="P150" s="36">
        <v>630</v>
      </c>
      <c r="Q150" s="36">
        <v>200</v>
      </c>
      <c r="R150" s="36">
        <v>200</v>
      </c>
      <c r="S150" s="40">
        <v>315</v>
      </c>
      <c r="T150" s="40">
        <v>200</v>
      </c>
      <c r="U150" s="48"/>
      <c r="V150" s="48"/>
      <c r="W150" s="48"/>
      <c r="X150" s="244"/>
      <c r="Y150" s="247">
        <v>798.4965625000001</v>
      </c>
      <c r="Z150" s="247">
        <v>60.89875</v>
      </c>
      <c r="AA150" s="247">
        <v>437.74</v>
      </c>
      <c r="AB150" s="67"/>
      <c r="AC150" s="67"/>
      <c r="AD150" s="157" t="s">
        <v>62</v>
      </c>
      <c r="AE150" s="185"/>
    </row>
    <row r="151" spans="1:52" x14ac:dyDescent="0.25">
      <c r="A151" s="165" t="s">
        <v>1792</v>
      </c>
      <c r="B151" s="166" t="s">
        <v>1793</v>
      </c>
      <c r="C151" s="167" t="s">
        <v>769</v>
      </c>
      <c r="D151" s="168" t="s">
        <v>1794</v>
      </c>
      <c r="E151" s="173" t="s">
        <v>1927</v>
      </c>
      <c r="F151" s="325">
        <v>622.37</v>
      </c>
      <c r="G151" s="83"/>
      <c r="H151" s="80"/>
      <c r="I151" s="76">
        <v>5.6438327235138486</v>
      </c>
      <c r="J151" s="53" t="s">
        <v>55</v>
      </c>
      <c r="K151" s="100">
        <v>16</v>
      </c>
      <c r="L151" s="52" t="s">
        <v>766</v>
      </c>
      <c r="M151" s="100">
        <v>16</v>
      </c>
      <c r="N151" s="80"/>
      <c r="O151" s="31" t="s">
        <v>1795</v>
      </c>
      <c r="P151" s="31">
        <v>631</v>
      </c>
      <c r="Q151" s="31">
        <v>200</v>
      </c>
      <c r="R151" s="31">
        <v>200</v>
      </c>
      <c r="S151" s="44">
        <v>315</v>
      </c>
      <c r="T151" s="44">
        <v>250</v>
      </c>
      <c r="U151" s="48"/>
      <c r="V151" s="48"/>
      <c r="W151" s="48"/>
      <c r="X151" s="244"/>
      <c r="Y151" s="246">
        <v>1060.9175</v>
      </c>
      <c r="Z151" s="246">
        <v>80.786249999999995</v>
      </c>
      <c r="AA151" s="246">
        <v>581.60187500000006</v>
      </c>
      <c r="AB151" s="67"/>
      <c r="AC151" s="67"/>
      <c r="AD151" s="68"/>
      <c r="AE151" s="185"/>
    </row>
    <row r="152" spans="1:52" x14ac:dyDescent="0.25">
      <c r="A152" s="169" t="s">
        <v>1796</v>
      </c>
      <c r="B152" s="170" t="s">
        <v>1797</v>
      </c>
      <c r="C152" s="171" t="s">
        <v>769</v>
      </c>
      <c r="D152" s="172" t="s">
        <v>1798</v>
      </c>
      <c r="E152" s="174" t="s">
        <v>1927</v>
      </c>
      <c r="F152" s="326">
        <v>1790.31</v>
      </c>
      <c r="G152" s="83"/>
      <c r="H152" s="80"/>
      <c r="I152" s="77">
        <v>7.1618378547093764</v>
      </c>
      <c r="J152" s="56" t="s">
        <v>55</v>
      </c>
      <c r="K152" s="101">
        <v>12</v>
      </c>
      <c r="L152" s="55" t="s">
        <v>766</v>
      </c>
      <c r="M152" s="101">
        <v>12</v>
      </c>
      <c r="N152" s="80"/>
      <c r="O152" s="36" t="s">
        <v>1799</v>
      </c>
      <c r="P152" s="36">
        <v>510</v>
      </c>
      <c r="Q152" s="36">
        <v>200</v>
      </c>
      <c r="R152" s="36">
        <v>200</v>
      </c>
      <c r="S152" s="40">
        <v>355</v>
      </c>
      <c r="T152" s="40">
        <v>315</v>
      </c>
      <c r="U152" s="48"/>
      <c r="V152" s="48"/>
      <c r="W152" s="48"/>
      <c r="X152" s="244"/>
      <c r="Y152" s="247">
        <v>1044.4807499999999</v>
      </c>
      <c r="Z152" s="247">
        <v>79.646750000000011</v>
      </c>
      <c r="AA152" s="247">
        <v>572.58800000000008</v>
      </c>
      <c r="AB152" s="67"/>
      <c r="AC152" s="67"/>
      <c r="AD152" s="68"/>
      <c r="AE152" s="185"/>
    </row>
    <row r="153" spans="1:52" x14ac:dyDescent="0.25">
      <c r="A153" s="165" t="s">
        <v>1800</v>
      </c>
      <c r="B153" s="166" t="s">
        <v>1801</v>
      </c>
      <c r="C153" s="167" t="s">
        <v>769</v>
      </c>
      <c r="D153" s="168" t="s">
        <v>1802</v>
      </c>
      <c r="E153" s="173" t="s">
        <v>1927</v>
      </c>
      <c r="F153" s="325">
        <v>3394.61</v>
      </c>
      <c r="G153" s="83"/>
      <c r="H153" s="80"/>
      <c r="I153" s="76">
        <v>9.0967238841434277</v>
      </c>
      <c r="J153" s="53" t="s">
        <v>55</v>
      </c>
      <c r="K153" s="100">
        <v>12</v>
      </c>
      <c r="L153" s="52" t="s">
        <v>766</v>
      </c>
      <c r="M153" s="100">
        <v>12</v>
      </c>
      <c r="N153" s="80"/>
      <c r="O153" s="31" t="s">
        <v>1803</v>
      </c>
      <c r="P153" s="31">
        <v>563</v>
      </c>
      <c r="Q153" s="31">
        <v>200</v>
      </c>
      <c r="R153" s="31">
        <v>200</v>
      </c>
      <c r="S153" s="44">
        <v>400</v>
      </c>
      <c r="T153" s="44">
        <v>250</v>
      </c>
      <c r="U153" s="48"/>
      <c r="V153" s="48"/>
      <c r="W153" s="48"/>
      <c r="X153" s="244"/>
      <c r="Y153" s="246">
        <v>1084.0837500000002</v>
      </c>
      <c r="Z153" s="246">
        <v>82.667500000000004</v>
      </c>
      <c r="AA153" s="246">
        <v>594.29225000000008</v>
      </c>
      <c r="AB153" s="67"/>
      <c r="AC153" s="67"/>
      <c r="AD153" s="68"/>
      <c r="AE153" s="185"/>
    </row>
    <row r="154" spans="1:52" x14ac:dyDescent="0.25">
      <c r="A154" s="169" t="s">
        <v>1804</v>
      </c>
      <c r="B154" s="170" t="s">
        <v>1805</v>
      </c>
      <c r="C154" s="171" t="s">
        <v>769</v>
      </c>
      <c r="D154" s="172" t="s">
        <v>1806</v>
      </c>
      <c r="E154" s="174" t="s">
        <v>1927</v>
      </c>
      <c r="F154" s="326">
        <v>2942.17</v>
      </c>
      <c r="G154" s="83"/>
      <c r="H154" s="80"/>
      <c r="I154" s="77">
        <v>9.0967238841434277</v>
      </c>
      <c r="J154" s="56" t="s">
        <v>55</v>
      </c>
      <c r="K154" s="101">
        <v>12</v>
      </c>
      <c r="L154" s="55" t="s">
        <v>766</v>
      </c>
      <c r="M154" s="101">
        <v>12</v>
      </c>
      <c r="N154" s="80"/>
      <c r="O154" s="36" t="s">
        <v>1807</v>
      </c>
      <c r="P154" s="36">
        <v>520</v>
      </c>
      <c r="Q154" s="36">
        <v>200</v>
      </c>
      <c r="R154" s="36">
        <v>200</v>
      </c>
      <c r="S154" s="40">
        <v>400</v>
      </c>
      <c r="T154" s="40">
        <v>315</v>
      </c>
      <c r="U154" s="48"/>
      <c r="V154" s="48"/>
      <c r="W154" s="48"/>
      <c r="X154" s="244"/>
      <c r="Y154" s="247">
        <v>1134.1357500000001</v>
      </c>
      <c r="Z154" s="247">
        <v>86.483750000000015</v>
      </c>
      <c r="AA154" s="247">
        <v>621.73699999999997</v>
      </c>
      <c r="AB154" s="67"/>
      <c r="AC154" s="67"/>
      <c r="AD154" s="68"/>
      <c r="AE154" s="185"/>
    </row>
    <row r="155" spans="1:52" x14ac:dyDescent="0.25">
      <c r="A155" s="165" t="s">
        <v>1808</v>
      </c>
      <c r="B155" s="166" t="s">
        <v>1809</v>
      </c>
      <c r="C155" s="167" t="s">
        <v>769</v>
      </c>
      <c r="D155" s="168" t="s">
        <v>1810</v>
      </c>
      <c r="E155" s="173" t="s">
        <v>1927</v>
      </c>
      <c r="F155" s="325">
        <v>2910.81</v>
      </c>
      <c r="G155" s="83"/>
      <c r="H155" s="80"/>
      <c r="I155" s="76">
        <v>11.528900049084267</v>
      </c>
      <c r="J155" s="53" t="s">
        <v>55</v>
      </c>
      <c r="K155" s="100">
        <v>10</v>
      </c>
      <c r="L155" s="52" t="s">
        <v>762</v>
      </c>
      <c r="M155" s="100">
        <v>10</v>
      </c>
      <c r="N155" s="80"/>
      <c r="O155" s="31" t="s">
        <v>1811</v>
      </c>
      <c r="P155" s="31">
        <v>520</v>
      </c>
      <c r="Q155" s="31">
        <v>200</v>
      </c>
      <c r="R155" s="31">
        <v>200</v>
      </c>
      <c r="S155" s="44">
        <v>450</v>
      </c>
      <c r="T155" s="44">
        <v>315</v>
      </c>
      <c r="U155" s="48"/>
      <c r="V155" s="48"/>
      <c r="W155" s="48"/>
      <c r="X155" s="244"/>
      <c r="Y155" s="246">
        <v>1691.491</v>
      </c>
      <c r="Z155" s="246">
        <v>128.98925</v>
      </c>
      <c r="AA155" s="246">
        <v>927.27350000000013</v>
      </c>
      <c r="AB155" s="67"/>
      <c r="AC155" s="67"/>
      <c r="AD155" s="68"/>
      <c r="AE155" s="185"/>
    </row>
    <row r="156" spans="1:52" x14ac:dyDescent="0.25">
      <c r="A156" s="169" t="s">
        <v>1812</v>
      </c>
      <c r="B156" s="170" t="s">
        <v>1813</v>
      </c>
      <c r="C156" s="171" t="s">
        <v>769</v>
      </c>
      <c r="D156" s="172" t="s">
        <v>1814</v>
      </c>
      <c r="E156" s="174" t="s">
        <v>1927</v>
      </c>
      <c r="F156" s="326">
        <v>3737.03</v>
      </c>
      <c r="G156" s="83"/>
      <c r="H156" s="80"/>
      <c r="I156" s="77">
        <v>27.64</v>
      </c>
      <c r="J156" s="56" t="s">
        <v>55</v>
      </c>
      <c r="K156" s="101">
        <v>8</v>
      </c>
      <c r="L156" s="55" t="s">
        <v>762</v>
      </c>
      <c r="M156" s="101">
        <v>8</v>
      </c>
      <c r="N156" s="81"/>
      <c r="O156" s="36" t="s">
        <v>1815</v>
      </c>
      <c r="P156" s="36">
        <v>540</v>
      </c>
      <c r="Q156" s="36">
        <v>200</v>
      </c>
      <c r="R156" s="36">
        <v>200</v>
      </c>
      <c r="S156" s="40">
        <v>500</v>
      </c>
      <c r="T156" s="40">
        <v>400</v>
      </c>
      <c r="U156" s="48"/>
      <c r="V156" s="48"/>
      <c r="W156" s="48"/>
      <c r="X156" s="244"/>
      <c r="Y156" s="247">
        <v>1920.98</v>
      </c>
      <c r="Z156" s="247">
        <v>146.49</v>
      </c>
      <c r="AA156" s="247">
        <v>1053.08</v>
      </c>
      <c r="AB156" s="67"/>
      <c r="AC156" s="67"/>
      <c r="AD156" s="68"/>
      <c r="AE156" s="185"/>
    </row>
    <row r="157" spans="1:52" x14ac:dyDescent="0.25">
      <c r="B157"/>
      <c r="D157" s="16"/>
      <c r="F157" s="327"/>
      <c r="G157"/>
      <c r="H157" s="164"/>
      <c r="I157" s="18"/>
      <c r="J157"/>
      <c r="K157" s="10"/>
      <c r="L157" s="24"/>
      <c r="M157"/>
      <c r="O157" s="104"/>
      <c r="AE157" s="185"/>
    </row>
    <row r="158" spans="1:52" x14ac:dyDescent="0.25">
      <c r="B158"/>
      <c r="D158" s="16"/>
      <c r="F158" s="327"/>
      <c r="G158"/>
      <c r="H158" s="164"/>
      <c r="I158" s="18"/>
      <c r="J158"/>
      <c r="K158" s="10"/>
      <c r="L158" s="24"/>
      <c r="M158"/>
      <c r="O158" s="104"/>
      <c r="AE158" s="185"/>
    </row>
    <row r="159" spans="1:52" ht="51" customHeight="1" x14ac:dyDescent="0.25">
      <c r="A159" s="2" t="s">
        <v>22</v>
      </c>
      <c r="B159" s="114" t="s">
        <v>23</v>
      </c>
      <c r="C159" s="2" t="s">
        <v>24</v>
      </c>
      <c r="D159" s="2" t="s">
        <v>1814</v>
      </c>
      <c r="E159" s="2" t="s">
        <v>26</v>
      </c>
      <c r="F159" s="324" t="s">
        <v>138</v>
      </c>
      <c r="G159" s="2" t="s">
        <v>1</v>
      </c>
      <c r="H159" s="80"/>
      <c r="I159" s="57" t="s">
        <v>121</v>
      </c>
      <c r="J159" s="93" t="s">
        <v>122</v>
      </c>
      <c r="K159" s="59" t="s">
        <v>123</v>
      </c>
      <c r="L159" s="58" t="s">
        <v>30</v>
      </c>
      <c r="M159" s="162" t="s">
        <v>124</v>
      </c>
      <c r="N159" s="142"/>
      <c r="O159" s="27" t="s">
        <v>140</v>
      </c>
      <c r="P159" s="28" t="s">
        <v>1485</v>
      </c>
      <c r="Q159" s="58" t="s">
        <v>1765</v>
      </c>
      <c r="R159" s="219" t="s">
        <v>1766</v>
      </c>
      <c r="S159" s="58" t="s">
        <v>1767</v>
      </c>
      <c r="T159" s="58" t="s">
        <v>707</v>
      </c>
      <c r="U159" s="204"/>
      <c r="V159" s="204"/>
      <c r="W159" s="204"/>
      <c r="Y159" s="61" t="s">
        <v>34</v>
      </c>
      <c r="Z159" s="61" t="s">
        <v>35</v>
      </c>
      <c r="AA159" s="61" t="s">
        <v>36</v>
      </c>
      <c r="AB159" s="62" t="s">
        <v>37</v>
      </c>
      <c r="AC159" s="62" t="s">
        <v>38</v>
      </c>
      <c r="AD159" s="63" t="s">
        <v>39</v>
      </c>
      <c r="AE159" s="185"/>
      <c r="AZ159" s="15"/>
    </row>
    <row r="160" spans="1:52" x14ac:dyDescent="0.25">
      <c r="A160" s="165" t="s">
        <v>1816</v>
      </c>
      <c r="B160" s="166" t="s">
        <v>1817</v>
      </c>
      <c r="C160" s="167" t="s">
        <v>769</v>
      </c>
      <c r="D160" s="168" t="s">
        <v>1818</v>
      </c>
      <c r="E160" s="173" t="s">
        <v>1927</v>
      </c>
      <c r="F160" s="325">
        <v>141.97999999999999</v>
      </c>
      <c r="G160" s="83"/>
      <c r="H160" s="80"/>
      <c r="I160" s="76">
        <v>0.53195039827789159</v>
      </c>
      <c r="J160" s="100" t="s">
        <v>55</v>
      </c>
      <c r="K160" s="52">
        <v>12</v>
      </c>
      <c r="L160" s="52" t="s">
        <v>260</v>
      </c>
      <c r="M160" s="53">
        <v>96</v>
      </c>
      <c r="N160" s="80"/>
      <c r="O160" s="31" t="s">
        <v>437</v>
      </c>
      <c r="P160" s="52">
        <v>275</v>
      </c>
      <c r="Q160" s="52">
        <v>100</v>
      </c>
      <c r="R160" s="248">
        <v>85</v>
      </c>
      <c r="S160" s="51">
        <v>160</v>
      </c>
      <c r="T160" s="249">
        <v>110</v>
      </c>
      <c r="U160" s="21"/>
      <c r="V160" s="21"/>
      <c r="W160" s="21"/>
      <c r="Y160" s="251">
        <v>62.661838152438428</v>
      </c>
      <c r="Z160" s="252">
        <v>4.7785286648622103</v>
      </c>
      <c r="AA160" s="253">
        <v>34.351309836084951</v>
      </c>
      <c r="AB160" s="67"/>
      <c r="AC160" s="67"/>
      <c r="AD160" s="68"/>
      <c r="AE160" s="185"/>
    </row>
    <row r="161" spans="1:52" x14ac:dyDescent="0.25">
      <c r="A161" s="169" t="s">
        <v>1819</v>
      </c>
      <c r="B161" s="170" t="s">
        <v>1820</v>
      </c>
      <c r="C161" s="171" t="s">
        <v>769</v>
      </c>
      <c r="D161" s="172" t="s">
        <v>1821</v>
      </c>
      <c r="E161" s="174" t="s">
        <v>1927</v>
      </c>
      <c r="F161" s="326">
        <v>138.08000000000001</v>
      </c>
      <c r="G161" s="83"/>
      <c r="H161" s="80"/>
      <c r="I161" s="77">
        <v>0.53195039827789159</v>
      </c>
      <c r="J161" s="101" t="s">
        <v>55</v>
      </c>
      <c r="K161" s="55">
        <v>12</v>
      </c>
      <c r="L161" s="55" t="s">
        <v>260</v>
      </c>
      <c r="M161" s="56">
        <v>96</v>
      </c>
      <c r="N161" s="80"/>
      <c r="O161" s="36" t="s">
        <v>441</v>
      </c>
      <c r="P161" s="55">
        <v>275</v>
      </c>
      <c r="Q161" s="55">
        <v>100</v>
      </c>
      <c r="R161" s="225">
        <v>85</v>
      </c>
      <c r="S161" s="54">
        <v>160</v>
      </c>
      <c r="T161" s="250">
        <v>125</v>
      </c>
      <c r="U161" s="21"/>
      <c r="V161" s="21"/>
      <c r="W161" s="21"/>
      <c r="Y161" s="254">
        <v>58.028284880266256</v>
      </c>
      <c r="Z161" s="255">
        <v>4.4251785592145483</v>
      </c>
      <c r="AA161" s="256">
        <v>31.811189265297038</v>
      </c>
      <c r="AB161" s="67"/>
      <c r="AC161" s="67"/>
      <c r="AD161" s="68"/>
      <c r="AE161" s="185"/>
    </row>
    <row r="162" spans="1:52" x14ac:dyDescent="0.25">
      <c r="A162" s="165" t="s">
        <v>1822</v>
      </c>
      <c r="B162" s="166" t="s">
        <v>1823</v>
      </c>
      <c r="C162" s="167" t="s">
        <v>769</v>
      </c>
      <c r="D162" s="168" t="s">
        <v>1824</v>
      </c>
      <c r="E162" s="173" t="s">
        <v>1927</v>
      </c>
      <c r="F162" s="325">
        <v>385.56</v>
      </c>
      <c r="G162" s="83"/>
      <c r="H162" s="80"/>
      <c r="I162" s="76">
        <v>1.5569956874812043</v>
      </c>
      <c r="J162" s="100" t="s">
        <v>55</v>
      </c>
      <c r="K162" s="52">
        <v>4</v>
      </c>
      <c r="L162" s="52" t="s">
        <v>260</v>
      </c>
      <c r="M162" s="53">
        <v>48</v>
      </c>
      <c r="N162" s="80"/>
      <c r="O162" s="31" t="s">
        <v>1656</v>
      </c>
      <c r="P162" s="52">
        <v>435</v>
      </c>
      <c r="Q162" s="52">
        <v>120</v>
      </c>
      <c r="R162" s="248">
        <v>80</v>
      </c>
      <c r="S162" s="51">
        <v>200</v>
      </c>
      <c r="T162" s="249">
        <v>110</v>
      </c>
      <c r="U162" s="21"/>
      <c r="V162" s="21"/>
      <c r="W162" s="21"/>
      <c r="Y162" s="251">
        <v>288.17251259467423</v>
      </c>
      <c r="Z162" s="252">
        <v>21.975745564773721</v>
      </c>
      <c r="AA162" s="253">
        <v>157.97658604110921</v>
      </c>
      <c r="AB162" s="67"/>
      <c r="AC162" s="67"/>
      <c r="AD162" s="68"/>
      <c r="AE162" s="185"/>
    </row>
    <row r="163" spans="1:52" x14ac:dyDescent="0.25">
      <c r="A163" s="169" t="s">
        <v>1825</v>
      </c>
      <c r="B163" s="170" t="s">
        <v>1826</v>
      </c>
      <c r="C163" s="171" t="s">
        <v>769</v>
      </c>
      <c r="D163" s="172" t="s">
        <v>1827</v>
      </c>
      <c r="E163" s="174" t="s">
        <v>1927</v>
      </c>
      <c r="F163" s="326">
        <v>254.53</v>
      </c>
      <c r="G163" s="83"/>
      <c r="H163" s="80"/>
      <c r="I163" s="77">
        <v>3.6844994721637412</v>
      </c>
      <c r="J163" s="101" t="s">
        <v>55</v>
      </c>
      <c r="K163" s="55">
        <v>4</v>
      </c>
      <c r="L163" s="55" t="s">
        <v>260</v>
      </c>
      <c r="M163" s="56">
        <v>48</v>
      </c>
      <c r="N163" s="80"/>
      <c r="O163" s="36" t="s">
        <v>1660</v>
      </c>
      <c r="P163" s="55">
        <v>435</v>
      </c>
      <c r="Q163" s="55">
        <v>120</v>
      </c>
      <c r="R163" s="225">
        <v>80</v>
      </c>
      <c r="S163" s="54">
        <v>200</v>
      </c>
      <c r="T163" s="250">
        <v>125</v>
      </c>
      <c r="U163" s="21"/>
      <c r="V163" s="21"/>
      <c r="W163" s="21"/>
      <c r="Y163" s="254">
        <v>294.09090543697346</v>
      </c>
      <c r="Z163" s="255">
        <v>22.42707624195625</v>
      </c>
      <c r="AA163" s="256">
        <v>161.2210575129308</v>
      </c>
      <c r="AB163" s="67"/>
      <c r="AC163" s="67"/>
      <c r="AD163" s="68"/>
      <c r="AE163" s="185"/>
    </row>
    <row r="164" spans="1:52" x14ac:dyDescent="0.25">
      <c r="A164" s="165" t="s">
        <v>1828</v>
      </c>
      <c r="B164" s="166" t="s">
        <v>1829</v>
      </c>
      <c r="C164" s="167" t="s">
        <v>769</v>
      </c>
      <c r="D164" s="168" t="s">
        <v>1830</v>
      </c>
      <c r="E164" s="173" t="s">
        <v>1927</v>
      </c>
      <c r="F164" s="325">
        <v>196.75</v>
      </c>
      <c r="G164" s="83"/>
      <c r="H164" s="80"/>
      <c r="I164" s="76">
        <v>1.7024706874812043</v>
      </c>
      <c r="J164" s="100" t="s">
        <v>55</v>
      </c>
      <c r="K164" s="52">
        <v>4</v>
      </c>
      <c r="L164" s="52" t="s">
        <v>260</v>
      </c>
      <c r="M164" s="53">
        <v>48</v>
      </c>
      <c r="N164" s="80"/>
      <c r="O164" s="31" t="s">
        <v>1664</v>
      </c>
      <c r="P164" s="52">
        <v>365</v>
      </c>
      <c r="Q164" s="52">
        <v>120</v>
      </c>
      <c r="R164" s="248">
        <v>100</v>
      </c>
      <c r="S164" s="51">
        <v>200</v>
      </c>
      <c r="T164" s="249">
        <v>160</v>
      </c>
      <c r="U164" s="21"/>
      <c r="V164" s="21"/>
      <c r="W164" s="21"/>
      <c r="Y164" s="251">
        <v>436.16045578707843</v>
      </c>
      <c r="Z164" s="252">
        <v>33.261157060021802</v>
      </c>
      <c r="AA164" s="253">
        <v>239.10378943147751</v>
      </c>
      <c r="AB164" s="67"/>
      <c r="AC164" s="67"/>
      <c r="AD164" s="68"/>
      <c r="AE164" s="185"/>
    </row>
    <row r="165" spans="1:52" x14ac:dyDescent="0.25">
      <c r="A165" s="169" t="s">
        <v>1831</v>
      </c>
      <c r="B165" s="170" t="s">
        <v>1832</v>
      </c>
      <c r="C165" s="171" t="s">
        <v>769</v>
      </c>
      <c r="D165" s="172" t="s">
        <v>1833</v>
      </c>
      <c r="E165" s="174" t="s">
        <v>1927</v>
      </c>
      <c r="F165" s="326">
        <v>234.4</v>
      </c>
      <c r="G165" s="83"/>
      <c r="H165" s="80"/>
      <c r="I165" s="77">
        <v>2.66798661606984</v>
      </c>
      <c r="J165" s="101" t="s">
        <v>55</v>
      </c>
      <c r="K165" s="55">
        <v>48</v>
      </c>
      <c r="L165" s="55" t="s">
        <v>766</v>
      </c>
      <c r="M165" s="55">
        <v>48</v>
      </c>
      <c r="N165" s="80"/>
      <c r="O165" s="36" t="s">
        <v>1676</v>
      </c>
      <c r="P165" s="55">
        <v>270</v>
      </c>
      <c r="Q165" s="55">
        <v>140</v>
      </c>
      <c r="R165" s="225">
        <v>100</v>
      </c>
      <c r="S165" s="54">
        <v>250</v>
      </c>
      <c r="T165" s="250">
        <v>160</v>
      </c>
      <c r="U165" s="21"/>
      <c r="V165" s="21"/>
      <c r="W165" s="21"/>
      <c r="Y165" s="254">
        <v>498.90472536815338</v>
      </c>
      <c r="Z165" s="255">
        <v>38.045971862607374</v>
      </c>
      <c r="AA165" s="256">
        <v>273.50028829534733</v>
      </c>
      <c r="AB165" s="67"/>
      <c r="AC165" s="67"/>
      <c r="AD165" s="68"/>
      <c r="AE165" s="185"/>
    </row>
    <row r="166" spans="1:52" x14ac:dyDescent="0.25">
      <c r="A166" s="165" t="s">
        <v>1834</v>
      </c>
      <c r="B166" s="166" t="s">
        <v>1835</v>
      </c>
      <c r="C166" s="167" t="s">
        <v>769</v>
      </c>
      <c r="D166" s="168" t="s">
        <v>1836</v>
      </c>
      <c r="E166" s="173" t="s">
        <v>1927</v>
      </c>
      <c r="F166" s="325">
        <v>258.37</v>
      </c>
      <c r="G166" s="83"/>
      <c r="H166" s="80"/>
      <c r="I166" s="76">
        <v>2.92849661606984</v>
      </c>
      <c r="J166" s="100" t="s">
        <v>55</v>
      </c>
      <c r="K166" s="52">
        <v>24</v>
      </c>
      <c r="L166" s="52" t="s">
        <v>766</v>
      </c>
      <c r="M166" s="52">
        <v>24</v>
      </c>
      <c r="N166" s="80"/>
      <c r="O166" s="31" t="s">
        <v>1680</v>
      </c>
      <c r="P166" s="52">
        <v>440</v>
      </c>
      <c r="Q166" s="52">
        <v>140</v>
      </c>
      <c r="R166" s="248">
        <v>120</v>
      </c>
      <c r="S166" s="51">
        <v>250</v>
      </c>
      <c r="T166" s="249">
        <v>200</v>
      </c>
      <c r="U166" s="21"/>
      <c r="V166" s="21"/>
      <c r="W166" s="21"/>
      <c r="Y166" s="251">
        <v>604.40810031750584</v>
      </c>
      <c r="Z166" s="252">
        <v>46.091552973852956</v>
      </c>
      <c r="AA166" s="253">
        <v>331.33739024599959</v>
      </c>
      <c r="AB166" s="67"/>
      <c r="AC166" s="67"/>
      <c r="AD166" s="157" t="s">
        <v>62</v>
      </c>
      <c r="AE166" s="185"/>
    </row>
    <row r="167" spans="1:52" x14ac:dyDescent="0.25">
      <c r="A167" s="169" t="s">
        <v>1837</v>
      </c>
      <c r="B167" s="170" t="s">
        <v>1838</v>
      </c>
      <c r="C167" s="171" t="s">
        <v>769</v>
      </c>
      <c r="D167" s="172" t="s">
        <v>1839</v>
      </c>
      <c r="E167" s="174" t="s">
        <v>1927</v>
      </c>
      <c r="F167" s="326">
        <v>676.05</v>
      </c>
      <c r="G167" s="83"/>
      <c r="H167" s="80"/>
      <c r="I167" s="77">
        <v>3.8541171445336713</v>
      </c>
      <c r="J167" s="101" t="s">
        <v>55</v>
      </c>
      <c r="K167" s="55">
        <v>16</v>
      </c>
      <c r="L167" s="55" t="s">
        <v>766</v>
      </c>
      <c r="M167" s="55">
        <v>16</v>
      </c>
      <c r="N167" s="80"/>
      <c r="O167" s="36" t="s">
        <v>1688</v>
      </c>
      <c r="P167" s="55">
        <v>630</v>
      </c>
      <c r="Q167" s="55">
        <v>200</v>
      </c>
      <c r="R167" s="225">
        <v>200</v>
      </c>
      <c r="S167" s="54">
        <v>315</v>
      </c>
      <c r="T167" s="250">
        <v>200</v>
      </c>
      <c r="U167" s="21"/>
      <c r="V167" s="21"/>
      <c r="W167" s="21"/>
      <c r="Y167" s="254">
        <v>798.4965625000001</v>
      </c>
      <c r="Z167" s="255">
        <v>60.89875</v>
      </c>
      <c r="AA167" s="256">
        <v>437.74</v>
      </c>
      <c r="AB167" s="67"/>
      <c r="AC167" s="67"/>
      <c r="AD167" s="68"/>
      <c r="AE167" s="185"/>
    </row>
    <row r="168" spans="1:52" x14ac:dyDescent="0.25">
      <c r="A168" s="165" t="s">
        <v>1840</v>
      </c>
      <c r="B168" s="166" t="s">
        <v>1841</v>
      </c>
      <c r="C168" s="167" t="s">
        <v>769</v>
      </c>
      <c r="D168" s="168" t="s">
        <v>1842</v>
      </c>
      <c r="E168" s="173" t="s">
        <v>1927</v>
      </c>
      <c r="F168" s="325">
        <v>581.55999999999995</v>
      </c>
      <c r="G168" s="83"/>
      <c r="H168" s="80"/>
      <c r="I168" s="76">
        <v>3.8541171445336713</v>
      </c>
      <c r="J168" s="100" t="s">
        <v>55</v>
      </c>
      <c r="K168" s="52">
        <v>16</v>
      </c>
      <c r="L168" s="52" t="s">
        <v>766</v>
      </c>
      <c r="M168" s="52">
        <v>16</v>
      </c>
      <c r="N168" s="80"/>
      <c r="O168" s="31" t="s">
        <v>1795</v>
      </c>
      <c r="P168" s="52">
        <v>631</v>
      </c>
      <c r="Q168" s="52">
        <v>200</v>
      </c>
      <c r="R168" s="248">
        <v>200</v>
      </c>
      <c r="S168" s="51">
        <v>315</v>
      </c>
      <c r="T168" s="249">
        <v>250</v>
      </c>
      <c r="U168" s="21"/>
      <c r="V168" s="21"/>
      <c r="W168" s="21"/>
      <c r="Y168" s="251">
        <v>1060.9175</v>
      </c>
      <c r="Z168" s="252">
        <v>80.786249999999995</v>
      </c>
      <c r="AA168" s="253">
        <v>581.60187500000006</v>
      </c>
      <c r="AB168" s="67"/>
      <c r="AC168" s="67"/>
      <c r="AD168" s="68"/>
      <c r="AE168" s="185"/>
    </row>
    <row r="169" spans="1:52" x14ac:dyDescent="0.25">
      <c r="A169" s="169" t="s">
        <v>1843</v>
      </c>
      <c r="B169" s="170" t="s">
        <v>1844</v>
      </c>
      <c r="C169" s="171" t="s">
        <v>769</v>
      </c>
      <c r="D169" s="172" t="s">
        <v>1845</v>
      </c>
      <c r="E169" s="174" t="s">
        <v>1927</v>
      </c>
      <c r="F169" s="326">
        <v>1725.46</v>
      </c>
      <c r="G169" s="83"/>
      <c r="H169" s="80"/>
      <c r="I169" s="77">
        <v>4.9006143464965648</v>
      </c>
      <c r="J169" s="101" t="s">
        <v>55</v>
      </c>
      <c r="K169" s="55">
        <v>12</v>
      </c>
      <c r="L169" s="55" t="s">
        <v>766</v>
      </c>
      <c r="M169" s="55">
        <v>12</v>
      </c>
      <c r="N169" s="80"/>
      <c r="O169" s="36" t="s">
        <v>1799</v>
      </c>
      <c r="P169" s="55">
        <v>510</v>
      </c>
      <c r="Q169" s="55">
        <v>200</v>
      </c>
      <c r="R169" s="225">
        <v>200</v>
      </c>
      <c r="S169" s="54">
        <v>355</v>
      </c>
      <c r="T169" s="250">
        <v>315</v>
      </c>
      <c r="U169" s="21"/>
      <c r="V169" s="21"/>
      <c r="W169" s="21"/>
      <c r="Y169" s="254">
        <v>1044.4807499999999</v>
      </c>
      <c r="Z169" s="255">
        <v>79.646750000000011</v>
      </c>
      <c r="AA169" s="256">
        <v>572.58800000000008</v>
      </c>
      <c r="AB169" s="67"/>
      <c r="AC169" s="67"/>
      <c r="AD169" s="68"/>
      <c r="AE169" s="185"/>
    </row>
    <row r="170" spans="1:52" x14ac:dyDescent="0.25">
      <c r="A170" s="165" t="s">
        <v>1846</v>
      </c>
      <c r="B170" s="166" t="s">
        <v>1847</v>
      </c>
      <c r="C170" s="167" t="s">
        <v>769</v>
      </c>
      <c r="D170" s="168" t="s">
        <v>1848</v>
      </c>
      <c r="E170" s="173" t="s">
        <v>1927</v>
      </c>
      <c r="F170" s="325">
        <v>3290.56</v>
      </c>
      <c r="G170" s="83"/>
      <c r="H170" s="80"/>
      <c r="I170" s="76">
        <v>6.2034632971110852</v>
      </c>
      <c r="J170" s="100" t="s">
        <v>55</v>
      </c>
      <c r="K170" s="52">
        <v>12</v>
      </c>
      <c r="L170" s="52" t="s">
        <v>766</v>
      </c>
      <c r="M170" s="52">
        <v>12</v>
      </c>
      <c r="N170" s="80"/>
      <c r="O170" s="31" t="s">
        <v>1803</v>
      </c>
      <c r="P170" s="52">
        <v>563</v>
      </c>
      <c r="Q170" s="52">
        <v>200</v>
      </c>
      <c r="R170" s="248">
        <v>200</v>
      </c>
      <c r="S170" s="51">
        <v>400</v>
      </c>
      <c r="T170" s="249">
        <v>250</v>
      </c>
      <c r="U170" s="21"/>
      <c r="V170" s="21"/>
      <c r="W170" s="21"/>
      <c r="Y170" s="251">
        <v>1084.0837500000002</v>
      </c>
      <c r="Z170" s="252">
        <v>82.667500000000004</v>
      </c>
      <c r="AA170" s="253">
        <v>594.29225000000008</v>
      </c>
      <c r="AB170" s="67"/>
      <c r="AC170" s="67"/>
      <c r="AD170" s="68"/>
      <c r="AE170" s="185"/>
    </row>
    <row r="171" spans="1:52" x14ac:dyDescent="0.25">
      <c r="A171" s="169" t="s">
        <v>1849</v>
      </c>
      <c r="B171" s="170" t="s">
        <v>1850</v>
      </c>
      <c r="C171" s="171" t="s">
        <v>769</v>
      </c>
      <c r="D171" s="172" t="s">
        <v>1851</v>
      </c>
      <c r="E171" s="174" t="s">
        <v>1927</v>
      </c>
      <c r="F171" s="326">
        <v>2967.24</v>
      </c>
      <c r="G171" s="83"/>
      <c r="H171" s="80"/>
      <c r="I171" s="77">
        <v>6.2034632971110852</v>
      </c>
      <c r="J171" s="101" t="s">
        <v>55</v>
      </c>
      <c r="K171" s="55">
        <v>12</v>
      </c>
      <c r="L171" s="55" t="s">
        <v>766</v>
      </c>
      <c r="M171" s="55">
        <v>12</v>
      </c>
      <c r="N171" s="80"/>
      <c r="O171" s="36" t="s">
        <v>1807</v>
      </c>
      <c r="P171" s="55">
        <v>520</v>
      </c>
      <c r="Q171" s="55">
        <v>200</v>
      </c>
      <c r="R171" s="225">
        <v>200</v>
      </c>
      <c r="S171" s="54">
        <v>400</v>
      </c>
      <c r="T171" s="250">
        <v>315</v>
      </c>
      <c r="U171" s="21"/>
      <c r="V171" s="21"/>
      <c r="W171" s="21"/>
      <c r="Y171" s="254">
        <v>1134.1357500000001</v>
      </c>
      <c r="Z171" s="255">
        <v>86.483750000000015</v>
      </c>
      <c r="AA171" s="256">
        <v>621.73699999999997</v>
      </c>
      <c r="AB171" s="67"/>
      <c r="AC171" s="67"/>
      <c r="AD171" s="68"/>
      <c r="AE171" s="185"/>
    </row>
    <row r="172" spans="1:52" x14ac:dyDescent="0.25">
      <c r="A172" s="165" t="s">
        <v>1852</v>
      </c>
      <c r="B172" s="166" t="s">
        <v>1853</v>
      </c>
      <c r="C172" s="167" t="s">
        <v>769</v>
      </c>
      <c r="D172" s="168" t="s">
        <v>1854</v>
      </c>
      <c r="E172" s="173" t="s">
        <v>1927</v>
      </c>
      <c r="F172" s="325">
        <v>2602.66</v>
      </c>
      <c r="G172" s="83"/>
      <c r="H172" s="80"/>
      <c r="I172" s="76">
        <v>7.8616043359013288</v>
      </c>
      <c r="J172" s="100" t="s">
        <v>55</v>
      </c>
      <c r="K172" s="52">
        <v>10</v>
      </c>
      <c r="L172" s="52" t="s">
        <v>762</v>
      </c>
      <c r="M172" s="52">
        <v>10</v>
      </c>
      <c r="N172" s="80"/>
      <c r="O172" s="31" t="s">
        <v>1811</v>
      </c>
      <c r="P172" s="52">
        <v>520</v>
      </c>
      <c r="Q172" s="52">
        <v>200</v>
      </c>
      <c r="R172" s="248">
        <v>200</v>
      </c>
      <c r="S172" s="51">
        <v>450</v>
      </c>
      <c r="T172" s="249">
        <v>315</v>
      </c>
      <c r="U172" s="21"/>
      <c r="V172" s="21"/>
      <c r="W172" s="21"/>
      <c r="Y172" s="251">
        <v>1691.491</v>
      </c>
      <c r="Z172" s="252">
        <v>128.98925</v>
      </c>
      <c r="AA172" s="253">
        <v>927.27350000000013</v>
      </c>
      <c r="AB172" s="67"/>
      <c r="AC172" s="67"/>
      <c r="AD172" s="68"/>
      <c r="AE172" s="185"/>
    </row>
    <row r="173" spans="1:52" x14ac:dyDescent="0.25">
      <c r="A173" s="169" t="s">
        <v>1855</v>
      </c>
      <c r="B173" s="170" t="s">
        <v>1856</v>
      </c>
      <c r="C173" s="171" t="s">
        <v>769</v>
      </c>
      <c r="D173" s="172" t="s">
        <v>1857</v>
      </c>
      <c r="E173" s="174" t="s">
        <v>1927</v>
      </c>
      <c r="F173" s="326">
        <v>3130.46</v>
      </c>
      <c r="G173" s="83"/>
      <c r="H173" s="80"/>
      <c r="I173" s="77">
        <v>9.7159009972013681</v>
      </c>
      <c r="J173" s="101" t="s">
        <v>55</v>
      </c>
      <c r="K173" s="55">
        <v>8</v>
      </c>
      <c r="L173" s="55" t="s">
        <v>762</v>
      </c>
      <c r="M173" s="55">
        <v>8</v>
      </c>
      <c r="N173" s="81"/>
      <c r="O173" s="36" t="s">
        <v>1815</v>
      </c>
      <c r="P173" s="55">
        <v>540</v>
      </c>
      <c r="Q173" s="55">
        <v>200</v>
      </c>
      <c r="R173" s="225">
        <v>200</v>
      </c>
      <c r="S173" s="54">
        <v>500</v>
      </c>
      <c r="T173" s="250">
        <v>400</v>
      </c>
      <c r="U173" s="21"/>
      <c r="V173" s="21"/>
      <c r="W173" s="21"/>
      <c r="Y173" s="254">
        <v>1920.98</v>
      </c>
      <c r="Z173" s="255">
        <v>146.49</v>
      </c>
      <c r="AA173" s="256">
        <v>1053.08</v>
      </c>
      <c r="AB173" s="67"/>
      <c r="AC173" s="67"/>
      <c r="AD173" s="68"/>
      <c r="AE173" s="185"/>
    </row>
    <row r="174" spans="1:52" x14ac:dyDescent="0.25">
      <c r="D174"/>
      <c r="F174" s="327"/>
      <c r="G174" s="13"/>
      <c r="I174" s="17"/>
      <c r="L174" s="10"/>
      <c r="AE174" s="185"/>
      <c r="AZ174" s="15"/>
    </row>
    <row r="175" spans="1:52" x14ac:dyDescent="0.25">
      <c r="D175"/>
      <c r="F175" s="327"/>
      <c r="G175" s="13"/>
      <c r="I175" s="17"/>
      <c r="L175" s="10"/>
      <c r="AE175" s="185"/>
      <c r="AZ175" s="15"/>
    </row>
    <row r="176" spans="1:52" ht="51" customHeight="1" x14ac:dyDescent="0.25">
      <c r="A176" s="2" t="s">
        <v>22</v>
      </c>
      <c r="B176" s="114" t="s">
        <v>23</v>
      </c>
      <c r="C176" s="2" t="s">
        <v>24</v>
      </c>
      <c r="D176" s="2" t="s">
        <v>25</v>
      </c>
      <c r="E176" s="2" t="s">
        <v>26</v>
      </c>
      <c r="F176" s="324" t="s">
        <v>138</v>
      </c>
      <c r="G176" s="275" t="s">
        <v>1</v>
      </c>
      <c r="I176" s="57" t="s">
        <v>121</v>
      </c>
      <c r="J176" s="93" t="s">
        <v>122</v>
      </c>
      <c r="K176" s="59" t="s">
        <v>123</v>
      </c>
      <c r="L176" s="58" t="s">
        <v>30</v>
      </c>
      <c r="M176" s="93" t="s">
        <v>124</v>
      </c>
      <c r="O176" s="27" t="s">
        <v>139</v>
      </c>
      <c r="P176" s="28" t="s">
        <v>141</v>
      </c>
      <c r="Q176" s="28" t="s">
        <v>142</v>
      </c>
      <c r="R176" s="220"/>
      <c r="S176" s="28"/>
      <c r="T176" s="140"/>
      <c r="U176" s="140"/>
      <c r="V176" s="140"/>
      <c r="W176" s="140"/>
      <c r="Y176" s="61" t="s">
        <v>34</v>
      </c>
      <c r="Z176" s="61" t="s">
        <v>35</v>
      </c>
      <c r="AA176" s="61" t="s">
        <v>36</v>
      </c>
      <c r="AB176" s="62" t="s">
        <v>37</v>
      </c>
      <c r="AC176" s="62" t="s">
        <v>38</v>
      </c>
      <c r="AD176" s="63" t="s">
        <v>39</v>
      </c>
      <c r="AE176" s="185"/>
      <c r="AZ176" s="15"/>
    </row>
    <row r="177" spans="1:52" x14ac:dyDescent="0.25">
      <c r="A177" s="165" t="s">
        <v>211</v>
      </c>
      <c r="B177" s="166" t="s">
        <v>212</v>
      </c>
      <c r="C177" s="167" t="s">
        <v>145</v>
      </c>
      <c r="D177" s="168" t="s">
        <v>213</v>
      </c>
      <c r="E177" s="173" t="s">
        <v>1926</v>
      </c>
      <c r="F177" s="325">
        <v>0.47</v>
      </c>
      <c r="G177" s="12"/>
      <c r="H177" s="80"/>
      <c r="I177" s="89">
        <v>1.7749999999999998E-2</v>
      </c>
      <c r="J177" s="100">
        <v>20</v>
      </c>
      <c r="K177" s="52">
        <v>280</v>
      </c>
      <c r="L177" s="52" t="s">
        <v>148</v>
      </c>
      <c r="M177" s="106">
        <v>10080</v>
      </c>
      <c r="N177" s="79"/>
      <c r="O177" s="194">
        <v>20</v>
      </c>
      <c r="P177" s="31">
        <v>27</v>
      </c>
      <c r="Q177" s="31">
        <v>14.5</v>
      </c>
      <c r="R177" s="213"/>
      <c r="S177" s="33"/>
      <c r="T177" s="39"/>
      <c r="U177" s="39"/>
      <c r="V177" s="39"/>
      <c r="W177" s="39"/>
      <c r="Y177" s="64">
        <v>1.233625</v>
      </c>
      <c r="Z177" s="65">
        <v>9.4075000000000006E-2</v>
      </c>
      <c r="AA177" s="66">
        <v>0.67627499999999996</v>
      </c>
      <c r="AB177" s="67"/>
      <c r="AC177" s="67"/>
      <c r="AD177" s="68"/>
      <c r="AE177" s="185"/>
    </row>
    <row r="178" spans="1:52" x14ac:dyDescent="0.25">
      <c r="A178" s="169" t="s">
        <v>214</v>
      </c>
      <c r="B178" s="170" t="s">
        <v>215</v>
      </c>
      <c r="C178" s="171" t="s">
        <v>145</v>
      </c>
      <c r="D178" s="172" t="s">
        <v>216</v>
      </c>
      <c r="E178" s="174" t="s">
        <v>1926</v>
      </c>
      <c r="F178" s="326">
        <v>0.73</v>
      </c>
      <c r="G178" s="12"/>
      <c r="H178" s="80"/>
      <c r="I178" s="90">
        <v>1.9E-2</v>
      </c>
      <c r="J178" s="101">
        <v>20</v>
      </c>
      <c r="K178" s="55">
        <v>200</v>
      </c>
      <c r="L178" s="55" t="s">
        <v>148</v>
      </c>
      <c r="M178" s="107">
        <v>7200</v>
      </c>
      <c r="N178" s="80"/>
      <c r="O178" s="195">
        <v>25</v>
      </c>
      <c r="P178" s="36" t="s">
        <v>217</v>
      </c>
      <c r="Q178" s="36" t="s">
        <v>218</v>
      </c>
      <c r="R178" s="214"/>
      <c r="S178" s="38"/>
      <c r="T178" s="39"/>
      <c r="U178" s="39"/>
      <c r="V178" s="39"/>
      <c r="W178" s="39"/>
      <c r="Y178" s="69">
        <v>1.3205</v>
      </c>
      <c r="Z178" s="70">
        <v>0.1007</v>
      </c>
      <c r="AA178" s="71">
        <v>0.72389999999999999</v>
      </c>
      <c r="AB178" s="67"/>
      <c r="AC178" s="67"/>
      <c r="AD178" s="68"/>
      <c r="AE178" s="185"/>
    </row>
    <row r="179" spans="1:52" x14ac:dyDescent="0.25">
      <c r="A179" s="165" t="s">
        <v>219</v>
      </c>
      <c r="B179" s="166" t="s">
        <v>220</v>
      </c>
      <c r="C179" s="167" t="s">
        <v>145</v>
      </c>
      <c r="D179" s="168" t="s">
        <v>221</v>
      </c>
      <c r="E179" s="173" t="s">
        <v>1926</v>
      </c>
      <c r="F179" s="325">
        <v>1.18</v>
      </c>
      <c r="G179" s="12"/>
      <c r="H179" s="80"/>
      <c r="I179" s="89">
        <v>3.3000000000000002E-2</v>
      </c>
      <c r="J179" s="100">
        <v>10</v>
      </c>
      <c r="K179" s="52">
        <v>100</v>
      </c>
      <c r="L179" s="52" t="s">
        <v>148</v>
      </c>
      <c r="M179" s="106">
        <v>3600</v>
      </c>
      <c r="N179" s="80"/>
      <c r="O179" s="194">
        <v>32</v>
      </c>
      <c r="P179" s="31" t="s">
        <v>222</v>
      </c>
      <c r="Q179" s="31" t="s">
        <v>223</v>
      </c>
      <c r="R179" s="213"/>
      <c r="S179" s="33"/>
      <c r="T179" s="39"/>
      <c r="U179" s="39"/>
      <c r="V179" s="39"/>
      <c r="W179" s="39"/>
      <c r="Y179" s="64">
        <v>2.2935000000000003</v>
      </c>
      <c r="Z179" s="65">
        <v>0.1749</v>
      </c>
      <c r="AA179" s="66">
        <v>1.2573000000000001</v>
      </c>
      <c r="AB179" s="67"/>
      <c r="AC179" s="67"/>
      <c r="AD179" s="68"/>
      <c r="AE179" s="185"/>
    </row>
    <row r="180" spans="1:52" x14ac:dyDescent="0.25">
      <c r="A180" s="169" t="s">
        <v>224</v>
      </c>
      <c r="B180" s="170" t="s">
        <v>225</v>
      </c>
      <c r="C180" s="171" t="s">
        <v>145</v>
      </c>
      <c r="D180" s="172" t="s">
        <v>226</v>
      </c>
      <c r="E180" s="174" t="s">
        <v>1926</v>
      </c>
      <c r="F180" s="326">
        <v>2.31</v>
      </c>
      <c r="G180" s="12"/>
      <c r="H180" s="80"/>
      <c r="I180" s="77">
        <v>6.6000000000000003E-2</v>
      </c>
      <c r="J180" s="101">
        <v>5</v>
      </c>
      <c r="K180" s="55">
        <v>75</v>
      </c>
      <c r="L180" s="55" t="s">
        <v>148</v>
      </c>
      <c r="M180" s="107">
        <v>2700</v>
      </c>
      <c r="N180" s="80"/>
      <c r="O180" s="195">
        <v>40</v>
      </c>
      <c r="P180" s="36" t="s">
        <v>227</v>
      </c>
      <c r="Q180" s="36" t="s">
        <v>228</v>
      </c>
      <c r="R180" s="214"/>
      <c r="S180" s="38"/>
      <c r="T180" s="39"/>
      <c r="U180" s="39"/>
      <c r="V180" s="39"/>
      <c r="W180" s="39"/>
      <c r="Y180" s="69">
        <v>3.8225000000000002</v>
      </c>
      <c r="Z180" s="70">
        <v>0.29149999999999998</v>
      </c>
      <c r="AA180" s="71">
        <v>2.0954999999999999</v>
      </c>
      <c r="AB180" s="67"/>
      <c r="AC180" s="67"/>
      <c r="AD180" s="68"/>
      <c r="AE180" s="185"/>
    </row>
    <row r="181" spans="1:52" x14ac:dyDescent="0.25">
      <c r="A181" s="165" t="s">
        <v>229</v>
      </c>
      <c r="B181" s="166" t="s">
        <v>230</v>
      </c>
      <c r="C181" s="167" t="s">
        <v>145</v>
      </c>
      <c r="D181" s="168" t="s">
        <v>231</v>
      </c>
      <c r="E181" s="173" t="s">
        <v>1926</v>
      </c>
      <c r="F181" s="325">
        <v>4.5599999999999996</v>
      </c>
      <c r="G181" s="12"/>
      <c r="H181" s="80"/>
      <c r="I181" s="76">
        <v>0.107</v>
      </c>
      <c r="J181" s="100">
        <v>4</v>
      </c>
      <c r="K181" s="52">
        <v>40</v>
      </c>
      <c r="L181" s="52" t="s">
        <v>148</v>
      </c>
      <c r="M181" s="106">
        <v>1440</v>
      </c>
      <c r="N181" s="80"/>
      <c r="O181" s="194">
        <v>50</v>
      </c>
      <c r="P181" s="31" t="s">
        <v>232</v>
      </c>
      <c r="Q181" s="31" t="s">
        <v>233</v>
      </c>
      <c r="R181" s="213"/>
      <c r="S181" s="33"/>
      <c r="T181" s="39"/>
      <c r="U181" s="39"/>
      <c r="V181" s="39"/>
      <c r="W181" s="39"/>
      <c r="Y181" s="64">
        <v>7.2279999999999998</v>
      </c>
      <c r="Z181" s="65">
        <v>0.55119999999999991</v>
      </c>
      <c r="AA181" s="66">
        <v>3.9624000000000001</v>
      </c>
      <c r="AB181" s="67"/>
      <c r="AC181" s="67"/>
      <c r="AD181" s="157" t="s">
        <v>62</v>
      </c>
      <c r="AE181" s="185"/>
    </row>
    <row r="182" spans="1:52" x14ac:dyDescent="0.25">
      <c r="A182" s="169" t="s">
        <v>234</v>
      </c>
      <c r="B182" s="170" t="s">
        <v>235</v>
      </c>
      <c r="C182" s="171" t="s">
        <v>145</v>
      </c>
      <c r="D182" s="172" t="s">
        <v>236</v>
      </c>
      <c r="E182" s="174" t="s">
        <v>1926</v>
      </c>
      <c r="F182" s="326">
        <v>8.41</v>
      </c>
      <c r="G182" s="12"/>
      <c r="H182" s="80"/>
      <c r="I182" s="77">
        <v>0.19900000000000001</v>
      </c>
      <c r="J182" s="101" t="s">
        <v>55</v>
      </c>
      <c r="K182" s="55">
        <v>20</v>
      </c>
      <c r="L182" s="55" t="s">
        <v>148</v>
      </c>
      <c r="M182" s="107">
        <v>720</v>
      </c>
      <c r="N182" s="80"/>
      <c r="O182" s="195">
        <v>63</v>
      </c>
      <c r="P182" s="36" t="s">
        <v>237</v>
      </c>
      <c r="Q182" s="36" t="s">
        <v>238</v>
      </c>
      <c r="R182" s="214"/>
      <c r="S182" s="38"/>
      <c r="T182" s="39"/>
      <c r="U182" s="39"/>
      <c r="V182" s="39"/>
      <c r="W182" s="39"/>
      <c r="Y182" s="69">
        <v>16.1935</v>
      </c>
      <c r="Z182" s="70">
        <v>1.2349000000000001</v>
      </c>
      <c r="AA182" s="71">
        <v>8.8773</v>
      </c>
      <c r="AB182" s="67"/>
      <c r="AC182" s="67"/>
      <c r="AD182" s="68"/>
      <c r="AE182" s="185"/>
    </row>
    <row r="183" spans="1:52" x14ac:dyDescent="0.25">
      <c r="A183" s="165" t="s">
        <v>239</v>
      </c>
      <c r="B183" s="166" t="s">
        <v>240</v>
      </c>
      <c r="C183" s="167" t="s">
        <v>154</v>
      </c>
      <c r="D183" s="168" t="s">
        <v>241</v>
      </c>
      <c r="E183" s="173" t="s">
        <v>1926</v>
      </c>
      <c r="F183" s="325">
        <v>20.97</v>
      </c>
      <c r="G183" s="12"/>
      <c r="H183" s="80"/>
      <c r="I183" s="76">
        <v>0.34300000000000003</v>
      </c>
      <c r="J183" s="100" t="s">
        <v>55</v>
      </c>
      <c r="K183" s="52">
        <v>40</v>
      </c>
      <c r="L183" s="52" t="s">
        <v>192</v>
      </c>
      <c r="M183" s="106">
        <v>480</v>
      </c>
      <c r="N183" s="80"/>
      <c r="O183" s="194">
        <v>75</v>
      </c>
      <c r="P183" s="31" t="s">
        <v>242</v>
      </c>
      <c r="Q183" s="31" t="s">
        <v>243</v>
      </c>
      <c r="R183" s="213"/>
      <c r="S183" s="33"/>
      <c r="T183" s="39"/>
      <c r="U183" s="39"/>
      <c r="V183" s="39"/>
      <c r="W183" s="39"/>
      <c r="Y183" s="64">
        <v>26.340499999999999</v>
      </c>
      <c r="Z183" s="65">
        <v>2.0087000000000002</v>
      </c>
      <c r="AA183" s="66">
        <v>14.439900000000002</v>
      </c>
      <c r="AB183" s="67"/>
      <c r="AC183" s="67"/>
      <c r="AD183" s="68"/>
      <c r="AE183" s="185"/>
    </row>
    <row r="184" spans="1:52" x14ac:dyDescent="0.25">
      <c r="A184" s="169" t="s">
        <v>244</v>
      </c>
      <c r="B184" s="170" t="s">
        <v>245</v>
      </c>
      <c r="C184" s="171" t="s">
        <v>154</v>
      </c>
      <c r="D184" s="172" t="s">
        <v>246</v>
      </c>
      <c r="E184" s="174" t="s">
        <v>1926</v>
      </c>
      <c r="F184" s="326">
        <v>35.200000000000003</v>
      </c>
      <c r="G184" s="12"/>
      <c r="H184" s="80"/>
      <c r="I184" s="77">
        <v>0.61499999999999999</v>
      </c>
      <c r="J184" s="101" t="s">
        <v>55</v>
      </c>
      <c r="K184" s="55">
        <v>24</v>
      </c>
      <c r="L184" s="55" t="s">
        <v>192</v>
      </c>
      <c r="M184" s="107">
        <v>288</v>
      </c>
      <c r="N184" s="80"/>
      <c r="O184" s="195">
        <v>90</v>
      </c>
      <c r="P184" s="36">
        <v>85.15</v>
      </c>
      <c r="Q184" s="36">
        <v>57.85</v>
      </c>
      <c r="R184" s="214"/>
      <c r="S184" s="38"/>
      <c r="T184" s="39"/>
      <c r="U184" s="39"/>
      <c r="V184" s="39"/>
      <c r="W184" s="39"/>
      <c r="Y184" s="69">
        <v>40.309999999999995</v>
      </c>
      <c r="Z184" s="70">
        <v>3.0739999999999998</v>
      </c>
      <c r="AA184" s="71">
        <v>22.097999999999999</v>
      </c>
      <c r="AB184" s="67"/>
      <c r="AC184" s="67"/>
      <c r="AD184" s="68"/>
      <c r="AE184" s="185"/>
    </row>
    <row r="185" spans="1:52" x14ac:dyDescent="0.25">
      <c r="A185" s="165" t="s">
        <v>247</v>
      </c>
      <c r="B185" s="166" t="s">
        <v>248</v>
      </c>
      <c r="C185" s="167" t="s">
        <v>154</v>
      </c>
      <c r="D185" s="168" t="s">
        <v>249</v>
      </c>
      <c r="E185" s="173" t="s">
        <v>1926</v>
      </c>
      <c r="F185" s="325">
        <v>53.32</v>
      </c>
      <c r="G185" s="12"/>
      <c r="H185" s="80"/>
      <c r="I185" s="76">
        <v>0.94799999999999995</v>
      </c>
      <c r="J185" s="100" t="s">
        <v>55</v>
      </c>
      <c r="K185" s="52">
        <v>3</v>
      </c>
      <c r="L185" s="52" t="s">
        <v>148</v>
      </c>
      <c r="M185" s="106">
        <v>108</v>
      </c>
      <c r="N185" s="80"/>
      <c r="O185" s="194">
        <v>110</v>
      </c>
      <c r="P185" s="31" t="s">
        <v>250</v>
      </c>
      <c r="Q185" s="31" t="s">
        <v>251</v>
      </c>
      <c r="R185" s="213"/>
      <c r="S185" s="33"/>
      <c r="T185" s="39"/>
      <c r="U185" s="39"/>
      <c r="V185" s="39"/>
      <c r="W185" s="39"/>
      <c r="Y185" s="64">
        <v>66.858999999999995</v>
      </c>
      <c r="Z185" s="65">
        <v>5.0985999999999994</v>
      </c>
      <c r="AA185" s="66">
        <v>36.652200000000001</v>
      </c>
      <c r="AB185" s="67"/>
      <c r="AC185" s="67"/>
      <c r="AD185" s="68"/>
      <c r="AE185" s="185"/>
    </row>
    <row r="186" spans="1:52" x14ac:dyDescent="0.25">
      <c r="A186" s="169" t="s">
        <v>252</v>
      </c>
      <c r="B186" s="170" t="s">
        <v>253</v>
      </c>
      <c r="C186" s="171" t="s">
        <v>154</v>
      </c>
      <c r="D186" s="172" t="s">
        <v>254</v>
      </c>
      <c r="E186" s="174" t="s">
        <v>1926</v>
      </c>
      <c r="F186" s="326">
        <v>83.52</v>
      </c>
      <c r="G186" s="12"/>
      <c r="H186" s="80"/>
      <c r="I186" s="90">
        <v>1.04</v>
      </c>
      <c r="J186" s="101" t="s">
        <v>55</v>
      </c>
      <c r="K186" s="55">
        <v>12</v>
      </c>
      <c r="L186" s="55" t="s">
        <v>192</v>
      </c>
      <c r="M186" s="107">
        <v>144</v>
      </c>
      <c r="N186" s="80"/>
      <c r="O186" s="195">
        <v>125</v>
      </c>
      <c r="P186" s="36" t="s">
        <v>255</v>
      </c>
      <c r="Q186" s="36" t="s">
        <v>256</v>
      </c>
      <c r="R186" s="214"/>
      <c r="S186" s="38"/>
      <c r="T186" s="39"/>
      <c r="U186" s="39"/>
      <c r="V186" s="39"/>
      <c r="W186" s="39"/>
      <c r="Y186" s="69">
        <v>72.28</v>
      </c>
      <c r="Z186" s="70">
        <v>5.5119999999999996</v>
      </c>
      <c r="AA186" s="71">
        <v>39.624000000000002</v>
      </c>
      <c r="AB186" s="67"/>
      <c r="AC186" s="67"/>
      <c r="AD186" s="68"/>
      <c r="AE186" s="185"/>
    </row>
    <row r="187" spans="1:52" x14ac:dyDescent="0.25">
      <c r="A187" s="165" t="s">
        <v>257</v>
      </c>
      <c r="B187" s="166" t="s">
        <v>258</v>
      </c>
      <c r="C187" s="167" t="s">
        <v>154</v>
      </c>
      <c r="D187" s="168" t="s">
        <v>259</v>
      </c>
      <c r="E187" s="173" t="s">
        <v>1926</v>
      </c>
      <c r="F187" s="325">
        <v>156.28</v>
      </c>
      <c r="G187" s="12"/>
      <c r="H187" s="80"/>
      <c r="I187" s="89">
        <v>2.88</v>
      </c>
      <c r="J187" s="100" t="s">
        <v>55</v>
      </c>
      <c r="K187" s="52">
        <v>6</v>
      </c>
      <c r="L187" s="52" t="s">
        <v>260</v>
      </c>
      <c r="M187" s="106">
        <v>48</v>
      </c>
      <c r="N187" s="81"/>
      <c r="O187" s="194">
        <v>160</v>
      </c>
      <c r="P187" s="31">
        <v>135</v>
      </c>
      <c r="Q187" s="31">
        <v>91</v>
      </c>
      <c r="R187" s="213"/>
      <c r="S187" s="33"/>
      <c r="T187" s="39"/>
      <c r="U187" s="39"/>
      <c r="V187" s="39"/>
      <c r="W187" s="39"/>
      <c r="Y187" s="64">
        <f>69.5*I187</f>
        <v>200.16</v>
      </c>
      <c r="Z187" s="65">
        <f>5.3*I187</f>
        <v>15.263999999999999</v>
      </c>
      <c r="AA187" s="66">
        <f>38.1*I187</f>
        <v>109.72799999999999</v>
      </c>
      <c r="AB187" s="67"/>
      <c r="AC187" s="67"/>
      <c r="AD187" s="68"/>
      <c r="AE187" s="185"/>
    </row>
    <row r="188" spans="1:52" x14ac:dyDescent="0.25">
      <c r="A188" s="20"/>
      <c r="B188" s="21"/>
      <c r="C188" s="10"/>
      <c r="D188" s="20"/>
      <c r="E188" s="24"/>
      <c r="F188" s="327"/>
      <c r="G188"/>
      <c r="I188" s="91"/>
      <c r="K188" s="10"/>
      <c r="L188" s="10"/>
      <c r="M188" s="24"/>
      <c r="O188" s="48"/>
      <c r="P188" s="48"/>
      <c r="Q188" s="48"/>
      <c r="R188" s="217"/>
      <c r="S188" s="39"/>
      <c r="T188" s="39"/>
      <c r="U188" s="39"/>
      <c r="V188" s="39"/>
      <c r="W188" s="39"/>
      <c r="Y188" s="192"/>
      <c r="Z188" s="192"/>
      <c r="AA188" s="192"/>
      <c r="AB188" s="193"/>
      <c r="AC188" s="193"/>
      <c r="AD188" s="201"/>
      <c r="AE188" s="242"/>
    </row>
    <row r="189" spans="1:52" x14ac:dyDescent="0.25">
      <c r="A189" s="20"/>
      <c r="B189" s="21"/>
      <c r="C189" s="10"/>
      <c r="D189" s="20"/>
      <c r="E189" s="24"/>
      <c r="F189" s="327"/>
      <c r="G189"/>
      <c r="I189" s="91"/>
      <c r="K189" s="10"/>
      <c r="L189" s="10"/>
      <c r="M189" s="24"/>
      <c r="O189" s="48"/>
      <c r="P189" s="48"/>
      <c r="Q189" s="48"/>
      <c r="R189" s="217"/>
      <c r="S189" s="39"/>
      <c r="T189" s="39"/>
      <c r="U189" s="39"/>
      <c r="V189" s="39"/>
      <c r="W189" s="39"/>
      <c r="Y189" s="192"/>
      <c r="Z189" s="192"/>
      <c r="AA189" s="192"/>
      <c r="AB189" s="193"/>
      <c r="AC189" s="193"/>
      <c r="AD189" s="201"/>
      <c r="AE189" s="242"/>
    </row>
    <row r="190" spans="1:52" ht="51" customHeight="1" x14ac:dyDescent="0.25">
      <c r="A190" s="2" t="s">
        <v>22</v>
      </c>
      <c r="B190" s="114" t="s">
        <v>23</v>
      </c>
      <c r="C190" s="2" t="s">
        <v>24</v>
      </c>
      <c r="D190" s="2" t="s">
        <v>25</v>
      </c>
      <c r="E190" s="2" t="s">
        <v>26</v>
      </c>
      <c r="F190" s="324" t="s">
        <v>138</v>
      </c>
      <c r="G190" s="275" t="s">
        <v>1</v>
      </c>
      <c r="I190" s="57" t="s">
        <v>121</v>
      </c>
      <c r="J190" s="93" t="s">
        <v>122</v>
      </c>
      <c r="K190" s="59" t="s">
        <v>123</v>
      </c>
      <c r="L190" s="58" t="s">
        <v>30</v>
      </c>
      <c r="M190" s="93" t="s">
        <v>124</v>
      </c>
      <c r="O190" s="27" t="s">
        <v>2013</v>
      </c>
      <c r="P190" s="28" t="s">
        <v>2014</v>
      </c>
      <c r="Q190" s="28" t="s">
        <v>33</v>
      </c>
      <c r="R190" s="220" t="s">
        <v>2019</v>
      </c>
      <c r="S190" s="28" t="s">
        <v>2016</v>
      </c>
      <c r="T190" s="27" t="s">
        <v>2020</v>
      </c>
      <c r="U190" s="27" t="s">
        <v>2021</v>
      </c>
      <c r="V190" s="27" t="s">
        <v>2022</v>
      </c>
      <c r="W190" s="278"/>
      <c r="Y190" s="61" t="s">
        <v>34</v>
      </c>
      <c r="Z190" s="61" t="s">
        <v>35</v>
      </c>
      <c r="AA190" s="61" t="s">
        <v>36</v>
      </c>
      <c r="AB190" s="62" t="s">
        <v>37</v>
      </c>
      <c r="AC190" s="62" t="s">
        <v>38</v>
      </c>
      <c r="AD190" s="63" t="s">
        <v>39</v>
      </c>
      <c r="AE190" s="185"/>
      <c r="AZ190" s="15"/>
    </row>
    <row r="191" spans="1:52" x14ac:dyDescent="0.25">
      <c r="A191" s="165" t="s">
        <v>2051</v>
      </c>
      <c r="B191" s="166">
        <v>8433375074086</v>
      </c>
      <c r="C191" s="167" t="s">
        <v>154</v>
      </c>
      <c r="D191" s="168" t="s">
        <v>2025</v>
      </c>
      <c r="E191" s="173" t="s">
        <v>1926</v>
      </c>
      <c r="F191" s="325">
        <v>0.49</v>
      </c>
      <c r="G191" s="12"/>
      <c r="I191" s="89">
        <v>1.7000000000000001E-2</v>
      </c>
      <c r="J191" s="100">
        <v>10</v>
      </c>
      <c r="K191" s="52">
        <v>250</v>
      </c>
      <c r="L191" s="52"/>
      <c r="M191" s="106"/>
      <c r="N191" s="80"/>
      <c r="O191" s="194">
        <v>20</v>
      </c>
      <c r="P191" s="31">
        <v>29</v>
      </c>
      <c r="Q191" s="31">
        <v>30</v>
      </c>
      <c r="R191" s="213">
        <v>30</v>
      </c>
      <c r="S191" s="33">
        <v>15</v>
      </c>
      <c r="T191" s="33">
        <v>15</v>
      </c>
      <c r="U191" s="33">
        <v>15</v>
      </c>
      <c r="V191" s="33">
        <v>15</v>
      </c>
      <c r="W191" s="39"/>
      <c r="Y191" s="64"/>
      <c r="Z191" s="65"/>
      <c r="AA191" s="66"/>
      <c r="AB191" s="67"/>
      <c r="AC191" s="67"/>
      <c r="AD191" s="68"/>
      <c r="AE191" s="242"/>
    </row>
    <row r="192" spans="1:52" x14ac:dyDescent="0.25">
      <c r="A192" s="169" t="s">
        <v>2052</v>
      </c>
      <c r="B192" s="170">
        <v>8433375074093</v>
      </c>
      <c r="C192" s="171" t="s">
        <v>154</v>
      </c>
      <c r="D192" s="172" t="s">
        <v>2026</v>
      </c>
      <c r="E192" s="174" t="s">
        <v>1926</v>
      </c>
      <c r="F192" s="326">
        <v>0.8</v>
      </c>
      <c r="G192" s="12"/>
      <c r="I192" s="90">
        <v>2.7E-2</v>
      </c>
      <c r="J192" s="101">
        <v>10</v>
      </c>
      <c r="K192" s="55">
        <v>150</v>
      </c>
      <c r="L192" s="55"/>
      <c r="M192" s="107"/>
      <c r="N192" s="80"/>
      <c r="O192" s="195">
        <v>25</v>
      </c>
      <c r="P192" s="36">
        <v>35</v>
      </c>
      <c r="Q192" s="36">
        <v>34</v>
      </c>
      <c r="R192" s="214">
        <v>34</v>
      </c>
      <c r="S192" s="38">
        <v>17</v>
      </c>
      <c r="T192" s="38">
        <v>17</v>
      </c>
      <c r="U192" s="38">
        <v>17</v>
      </c>
      <c r="V192" s="38">
        <v>17</v>
      </c>
      <c r="W192" s="39"/>
      <c r="Y192" s="69"/>
      <c r="Z192" s="70"/>
      <c r="AA192" s="71"/>
      <c r="AB192" s="67"/>
      <c r="AC192" s="67"/>
      <c r="AD192" s="68"/>
      <c r="AE192" s="242"/>
    </row>
    <row r="193" spans="1:52" x14ac:dyDescent="0.25">
      <c r="A193" s="165" t="s">
        <v>2053</v>
      </c>
      <c r="B193" s="166">
        <v>8433375074109</v>
      </c>
      <c r="C193" s="167" t="s">
        <v>154</v>
      </c>
      <c r="D193" s="168" t="s">
        <v>2027</v>
      </c>
      <c r="E193" s="173" t="s">
        <v>1926</v>
      </c>
      <c r="F193" s="325">
        <v>1.44</v>
      </c>
      <c r="G193" s="12"/>
      <c r="I193" s="89">
        <v>4.8000000000000001E-2</v>
      </c>
      <c r="J193" s="100">
        <v>10</v>
      </c>
      <c r="K193" s="52">
        <v>80</v>
      </c>
      <c r="L193" s="52"/>
      <c r="M193" s="106"/>
      <c r="N193" s="80"/>
      <c r="O193" s="194">
        <v>32</v>
      </c>
      <c r="P193" s="31">
        <v>43</v>
      </c>
      <c r="Q193" s="31">
        <v>38</v>
      </c>
      <c r="R193" s="213">
        <v>38</v>
      </c>
      <c r="S193" s="33">
        <v>19</v>
      </c>
      <c r="T193" s="33">
        <v>21</v>
      </c>
      <c r="U193" s="33">
        <v>19</v>
      </c>
      <c r="V193" s="33">
        <v>19</v>
      </c>
      <c r="W193" s="39"/>
      <c r="Y193" s="64"/>
      <c r="Z193" s="65"/>
      <c r="AA193" s="66"/>
      <c r="AB193" s="67"/>
      <c r="AC193" s="67"/>
      <c r="AD193" s="68"/>
      <c r="AE193" s="242"/>
    </row>
    <row r="194" spans="1:52" x14ac:dyDescent="0.25">
      <c r="A194" s="169" t="s">
        <v>2054</v>
      </c>
      <c r="B194" s="170">
        <v>8433375074116</v>
      </c>
      <c r="C194" s="171" t="s">
        <v>154</v>
      </c>
      <c r="D194" s="172" t="s">
        <v>2028</v>
      </c>
      <c r="E194" s="174" t="s">
        <v>1926</v>
      </c>
      <c r="F194" s="326">
        <v>2.23</v>
      </c>
      <c r="G194" s="12"/>
      <c r="I194" s="90">
        <v>7.0000000000000007E-2</v>
      </c>
      <c r="J194" s="101">
        <v>5</v>
      </c>
      <c r="K194" s="55">
        <v>40</v>
      </c>
      <c r="L194" s="55"/>
      <c r="M194" s="107"/>
      <c r="N194" s="80"/>
      <c r="O194" s="195">
        <v>40</v>
      </c>
      <c r="P194" s="36">
        <v>54</v>
      </c>
      <c r="Q194" s="36">
        <v>42</v>
      </c>
      <c r="R194" s="214">
        <v>42</v>
      </c>
      <c r="S194" s="38">
        <v>21</v>
      </c>
      <c r="T194" s="38">
        <v>27</v>
      </c>
      <c r="U194" s="38">
        <v>21</v>
      </c>
      <c r="V194" s="38">
        <v>21</v>
      </c>
      <c r="W194" s="39"/>
      <c r="Y194" s="69"/>
      <c r="Z194" s="70"/>
      <c r="AA194" s="71"/>
      <c r="AB194" s="67"/>
      <c r="AC194" s="67"/>
      <c r="AD194" s="68"/>
      <c r="AE194" s="242"/>
    </row>
    <row r="195" spans="1:52" x14ac:dyDescent="0.25">
      <c r="A195" s="20"/>
      <c r="B195" s="21"/>
      <c r="C195" s="10"/>
      <c r="D195" s="20"/>
      <c r="E195" s="10"/>
      <c r="F195" s="327"/>
      <c r="G195"/>
      <c r="I195" s="17"/>
      <c r="K195" s="10"/>
      <c r="L195" s="10"/>
      <c r="M195" s="24"/>
      <c r="N195" s="80"/>
      <c r="Y195" s="19"/>
      <c r="Z195" s="19"/>
      <c r="AA195" s="19"/>
      <c r="AB195" s="9"/>
      <c r="AE195" s="242"/>
    </row>
    <row r="196" spans="1:52" x14ac:dyDescent="0.25">
      <c r="A196" s="20"/>
      <c r="B196" s="21"/>
      <c r="C196" s="10"/>
      <c r="D196" s="20"/>
      <c r="E196" s="10"/>
      <c r="F196" s="327"/>
      <c r="G196"/>
      <c r="I196" s="17"/>
      <c r="K196" s="10"/>
      <c r="L196" s="10"/>
      <c r="M196" s="24"/>
      <c r="N196" s="81"/>
      <c r="Y196" s="19"/>
      <c r="Z196" s="19"/>
      <c r="AA196" s="19"/>
      <c r="AB196" s="9"/>
      <c r="AE196" s="185"/>
    </row>
    <row r="197" spans="1:52" ht="51" customHeight="1" x14ac:dyDescent="0.25">
      <c r="A197" s="2" t="s">
        <v>22</v>
      </c>
      <c r="B197" s="114" t="s">
        <v>23</v>
      </c>
      <c r="C197" s="2" t="s">
        <v>24</v>
      </c>
      <c r="D197" s="2" t="s">
        <v>25</v>
      </c>
      <c r="E197" s="2" t="s">
        <v>26</v>
      </c>
      <c r="F197" s="324" t="s">
        <v>138</v>
      </c>
      <c r="G197" s="275" t="s">
        <v>1</v>
      </c>
      <c r="I197" s="57" t="s">
        <v>121</v>
      </c>
      <c r="J197" s="93" t="s">
        <v>122</v>
      </c>
      <c r="K197" s="59" t="s">
        <v>123</v>
      </c>
      <c r="L197" s="58" t="s">
        <v>30</v>
      </c>
      <c r="M197" s="93" t="s">
        <v>124</v>
      </c>
      <c r="O197" s="27" t="s">
        <v>139</v>
      </c>
      <c r="P197" s="28" t="s">
        <v>140</v>
      </c>
      <c r="Q197" s="28" t="s">
        <v>141</v>
      </c>
      <c r="R197" s="220" t="s">
        <v>142</v>
      </c>
      <c r="S197" s="28"/>
      <c r="T197" s="140"/>
      <c r="U197" s="140"/>
      <c r="V197" s="140"/>
      <c r="W197" s="140"/>
      <c r="Y197" s="61" t="s">
        <v>34</v>
      </c>
      <c r="Z197" s="61" t="s">
        <v>35</v>
      </c>
      <c r="AA197" s="61" t="s">
        <v>36</v>
      </c>
      <c r="AB197" s="62" t="s">
        <v>37</v>
      </c>
      <c r="AC197" s="62" t="s">
        <v>38</v>
      </c>
      <c r="AD197" s="63" t="s">
        <v>39</v>
      </c>
      <c r="AE197" s="185"/>
      <c r="AZ197" s="15"/>
    </row>
    <row r="198" spans="1:52" x14ac:dyDescent="0.25">
      <c r="A198" s="165" t="s">
        <v>1051</v>
      </c>
      <c r="B198" s="166">
        <v>8433375023121</v>
      </c>
      <c r="C198" s="167" t="s">
        <v>145</v>
      </c>
      <c r="D198" s="168" t="s">
        <v>1961</v>
      </c>
      <c r="E198" s="173" t="s">
        <v>1035</v>
      </c>
      <c r="F198" s="325">
        <v>57.4</v>
      </c>
      <c r="G198" s="12"/>
      <c r="H198" s="80"/>
      <c r="I198" s="89">
        <v>0.91500000000000004</v>
      </c>
      <c r="J198" s="52">
        <v>1</v>
      </c>
      <c r="K198" s="52">
        <v>32</v>
      </c>
      <c r="L198" s="52" t="s">
        <v>192</v>
      </c>
      <c r="M198" s="106">
        <v>384</v>
      </c>
      <c r="N198" s="79"/>
      <c r="O198" s="37">
        <v>63</v>
      </c>
      <c r="P198" s="36">
        <v>81</v>
      </c>
      <c r="Q198" s="36">
        <v>138</v>
      </c>
      <c r="R198" s="214">
        <v>61</v>
      </c>
      <c r="S198" s="38"/>
      <c r="T198" s="39"/>
      <c r="U198" s="39"/>
      <c r="V198" s="39"/>
      <c r="W198" s="39"/>
      <c r="Y198" s="69">
        <f>69.5*I251</f>
        <v>56.642499999999998</v>
      </c>
      <c r="Z198" s="70">
        <f>5.3*I251</f>
        <v>4.3194999999999997</v>
      </c>
      <c r="AA198" s="71">
        <f>38.1*I251</f>
        <v>31.051500000000001</v>
      </c>
      <c r="AB198" s="67"/>
      <c r="AC198" s="67"/>
      <c r="AD198" s="68"/>
      <c r="AE198" s="185"/>
    </row>
    <row r="199" spans="1:52" x14ac:dyDescent="0.25">
      <c r="A199" s="169" t="s">
        <v>1052</v>
      </c>
      <c r="B199" s="170">
        <v>8433375023138</v>
      </c>
      <c r="C199" s="171" t="s">
        <v>145</v>
      </c>
      <c r="D199" s="172" t="s">
        <v>1962</v>
      </c>
      <c r="E199" s="174" t="s">
        <v>1035</v>
      </c>
      <c r="F199" s="326">
        <v>75.44</v>
      </c>
      <c r="G199" s="12"/>
      <c r="H199" s="80"/>
      <c r="I199" s="90">
        <v>0.98499999999999999</v>
      </c>
      <c r="J199" s="55">
        <v>1</v>
      </c>
      <c r="K199" s="55">
        <v>18</v>
      </c>
      <c r="L199" s="55" t="s">
        <v>192</v>
      </c>
      <c r="M199" s="107">
        <v>216</v>
      </c>
      <c r="N199" s="80"/>
      <c r="O199" s="32">
        <v>75</v>
      </c>
      <c r="P199" s="31">
        <v>95</v>
      </c>
      <c r="Q199" s="31">
        <v>161</v>
      </c>
      <c r="R199" s="213">
        <v>68</v>
      </c>
      <c r="S199" s="33"/>
      <c r="T199" s="39"/>
      <c r="U199" s="39"/>
      <c r="V199" s="39"/>
      <c r="W199" s="39"/>
      <c r="Y199" s="64">
        <f>69.5*I252</f>
        <v>58.379999999999995</v>
      </c>
      <c r="Z199" s="65">
        <f>5.3*I252</f>
        <v>4.452</v>
      </c>
      <c r="AA199" s="66">
        <f>38.1*I252</f>
        <v>32.003999999999998</v>
      </c>
      <c r="AB199" s="67"/>
      <c r="AC199" s="67"/>
      <c r="AD199" s="68"/>
      <c r="AE199" s="185"/>
    </row>
    <row r="200" spans="1:52" x14ac:dyDescent="0.25">
      <c r="A200" s="165" t="s">
        <v>1053</v>
      </c>
      <c r="B200" s="166">
        <v>8433375023145</v>
      </c>
      <c r="C200" s="167" t="s">
        <v>145</v>
      </c>
      <c r="D200" s="168" t="s">
        <v>1963</v>
      </c>
      <c r="E200" s="173" t="s">
        <v>1035</v>
      </c>
      <c r="F200" s="325">
        <v>90.12</v>
      </c>
      <c r="G200" s="12"/>
      <c r="H200" s="80"/>
      <c r="I200" s="89">
        <v>1.25</v>
      </c>
      <c r="J200" s="52">
        <v>1</v>
      </c>
      <c r="K200" s="52">
        <v>15</v>
      </c>
      <c r="L200" s="52" t="s">
        <v>192</v>
      </c>
      <c r="M200" s="106">
        <v>180</v>
      </c>
      <c r="N200" s="80"/>
      <c r="O200" s="37">
        <v>90</v>
      </c>
      <c r="P200" s="36">
        <v>116</v>
      </c>
      <c r="Q200" s="36">
        <v>182</v>
      </c>
      <c r="R200" s="214">
        <v>66</v>
      </c>
      <c r="S200" s="38"/>
      <c r="T200" s="39"/>
      <c r="U200" s="39"/>
      <c r="V200" s="39"/>
      <c r="W200" s="39"/>
      <c r="Y200" s="69">
        <f>69.5*I253</f>
        <v>78.1875</v>
      </c>
      <c r="Z200" s="70">
        <f>5.3*I253</f>
        <v>5.9624999999999995</v>
      </c>
      <c r="AA200" s="71">
        <f>38.1*I253</f>
        <v>42.862500000000004</v>
      </c>
      <c r="AB200" s="67"/>
      <c r="AC200" s="67"/>
      <c r="AD200" s="68"/>
      <c r="AE200" s="185"/>
    </row>
    <row r="201" spans="1:52" x14ac:dyDescent="0.25">
      <c r="A201" s="169" t="s">
        <v>1054</v>
      </c>
      <c r="B201" s="170">
        <v>8433375023152</v>
      </c>
      <c r="C201" s="171" t="s">
        <v>145</v>
      </c>
      <c r="D201" s="172" t="s">
        <v>1964</v>
      </c>
      <c r="E201" s="174" t="s">
        <v>1035</v>
      </c>
      <c r="F201" s="326">
        <v>150.1</v>
      </c>
      <c r="G201" s="12"/>
      <c r="H201" s="80"/>
      <c r="I201" s="90">
        <v>1.855</v>
      </c>
      <c r="J201" s="55">
        <v>1</v>
      </c>
      <c r="K201" s="55">
        <v>10</v>
      </c>
      <c r="L201" s="55" t="s">
        <v>192</v>
      </c>
      <c r="M201" s="107">
        <v>120</v>
      </c>
      <c r="N201" s="80"/>
      <c r="O201" s="32">
        <v>110</v>
      </c>
      <c r="P201" s="31">
        <v>141</v>
      </c>
      <c r="Q201" s="31">
        <v>212</v>
      </c>
      <c r="R201" s="213">
        <v>70</v>
      </c>
      <c r="S201" s="33"/>
      <c r="T201" s="39"/>
      <c r="U201" s="39"/>
      <c r="V201" s="39"/>
      <c r="W201" s="39"/>
      <c r="Y201" s="64">
        <f>69.5*I254</f>
        <v>121.9725</v>
      </c>
      <c r="Z201" s="65">
        <f>5.3*I254</f>
        <v>9.301499999999999</v>
      </c>
      <c r="AA201" s="66">
        <f>38.1*I254</f>
        <v>66.865499999999997</v>
      </c>
      <c r="AB201" s="67"/>
      <c r="AC201" s="67"/>
      <c r="AD201" s="157" t="s">
        <v>62</v>
      </c>
      <c r="AE201" s="185"/>
    </row>
    <row r="202" spans="1:52" x14ac:dyDescent="0.25">
      <c r="A202" s="165" t="s">
        <v>1055</v>
      </c>
      <c r="B202" s="166">
        <v>8433375023169</v>
      </c>
      <c r="C202" s="167" t="s">
        <v>145</v>
      </c>
      <c r="D202" s="168" t="s">
        <v>1965</v>
      </c>
      <c r="E202" s="173" t="s">
        <v>1035</v>
      </c>
      <c r="F202" s="325">
        <v>241.94</v>
      </c>
      <c r="G202" s="12"/>
      <c r="H202" s="80"/>
      <c r="I202" s="89">
        <v>2.25</v>
      </c>
      <c r="J202" s="52">
        <v>1</v>
      </c>
      <c r="K202" s="52">
        <v>8</v>
      </c>
      <c r="L202" s="52" t="s">
        <v>192</v>
      </c>
      <c r="M202" s="106">
        <v>96</v>
      </c>
      <c r="N202" s="80"/>
      <c r="O202" s="37">
        <v>125</v>
      </c>
      <c r="P202" s="36">
        <v>159</v>
      </c>
      <c r="Q202" s="36">
        <v>230</v>
      </c>
      <c r="R202" s="214">
        <v>82</v>
      </c>
      <c r="S202" s="38"/>
      <c r="T202" s="39"/>
      <c r="U202" s="39"/>
      <c r="V202" s="39"/>
      <c r="W202" s="39"/>
      <c r="Y202" s="69">
        <f>69.5*I255</f>
        <v>142.1275</v>
      </c>
      <c r="Z202" s="70">
        <f>5.3*I255</f>
        <v>10.8385</v>
      </c>
      <c r="AA202" s="71">
        <f>38.1*I255</f>
        <v>77.914500000000004</v>
      </c>
      <c r="AB202" s="67"/>
      <c r="AC202" s="67"/>
      <c r="AD202" s="68"/>
      <c r="AE202" s="185"/>
    </row>
    <row r="203" spans="1:52" x14ac:dyDescent="0.25">
      <c r="A203" s="169" t="s">
        <v>1056</v>
      </c>
      <c r="B203" s="170">
        <v>8433375023176</v>
      </c>
      <c r="C203" s="171" t="s">
        <v>145</v>
      </c>
      <c r="D203" s="172" t="s">
        <v>1966</v>
      </c>
      <c r="E203" s="174" t="s">
        <v>1035</v>
      </c>
      <c r="F203" s="326">
        <v>276.49</v>
      </c>
      <c r="G203" s="12"/>
      <c r="H203" s="80"/>
      <c r="I203" s="90">
        <v>4.5179999999999998</v>
      </c>
      <c r="J203" s="55">
        <v>1</v>
      </c>
      <c r="K203" s="55">
        <v>4</v>
      </c>
      <c r="L203" s="55" t="s">
        <v>192</v>
      </c>
      <c r="M203" s="107">
        <v>48</v>
      </c>
      <c r="N203" s="80"/>
      <c r="O203" s="32">
        <v>161</v>
      </c>
      <c r="P203" s="31">
        <v>160</v>
      </c>
      <c r="Q203" s="31">
        <v>300</v>
      </c>
      <c r="R203" s="213">
        <v>105</v>
      </c>
      <c r="S203" s="33"/>
      <c r="T203" s="39"/>
      <c r="U203" s="39"/>
      <c r="V203" s="39"/>
      <c r="W203" s="39"/>
      <c r="Y203" s="64">
        <f t="shared" ref="Y203" si="0">69.5*I203</f>
        <v>314.00099999999998</v>
      </c>
      <c r="Z203" s="65">
        <f t="shared" ref="Z203" si="1">5.3*I203</f>
        <v>23.945399999999999</v>
      </c>
      <c r="AA203" s="66">
        <f t="shared" ref="AA203" si="2">38.1*I203</f>
        <v>172.13579999999999</v>
      </c>
      <c r="AB203" s="67"/>
      <c r="AC203" s="67"/>
      <c r="AD203" s="68"/>
      <c r="AE203" s="185"/>
    </row>
    <row r="204" spans="1:52" x14ac:dyDescent="0.25">
      <c r="A204" s="165" t="s">
        <v>1967</v>
      </c>
      <c r="B204" s="166">
        <v>8433375069723</v>
      </c>
      <c r="C204" s="167" t="s">
        <v>145</v>
      </c>
      <c r="D204" s="168" t="s">
        <v>1975</v>
      </c>
      <c r="E204" s="173" t="s">
        <v>1035</v>
      </c>
      <c r="F204" s="325">
        <v>610.08000000000004</v>
      </c>
      <c r="G204" s="12"/>
      <c r="I204" s="89"/>
      <c r="J204" s="52">
        <v>1</v>
      </c>
      <c r="K204" s="52">
        <v>1</v>
      </c>
      <c r="L204" s="52"/>
      <c r="M204" s="106"/>
      <c r="N204" s="81"/>
      <c r="O204" s="37">
        <v>257</v>
      </c>
      <c r="P204" s="36">
        <v>200</v>
      </c>
      <c r="Q204" s="36">
        <v>430</v>
      </c>
      <c r="R204" s="214">
        <v>105</v>
      </c>
      <c r="S204" s="38"/>
      <c r="T204" s="39"/>
      <c r="U204" s="39"/>
      <c r="V204" s="39"/>
      <c r="W204" s="39"/>
      <c r="Y204" s="69"/>
      <c r="Z204" s="70"/>
      <c r="AA204" s="71"/>
      <c r="AB204" s="67"/>
      <c r="AC204" s="67"/>
      <c r="AD204" s="68"/>
      <c r="AE204" s="185"/>
    </row>
    <row r="205" spans="1:52" x14ac:dyDescent="0.25">
      <c r="A205" s="20"/>
      <c r="B205" s="21"/>
      <c r="C205" s="10"/>
      <c r="D205" s="20"/>
      <c r="E205" s="10"/>
      <c r="F205" s="327"/>
      <c r="G205"/>
      <c r="I205" s="17"/>
      <c r="K205" s="10"/>
      <c r="L205" s="10"/>
      <c r="M205" s="24"/>
      <c r="Y205" s="19"/>
      <c r="Z205" s="19"/>
      <c r="AA205" s="19"/>
      <c r="AB205" s="9"/>
      <c r="AE205" s="185"/>
    </row>
    <row r="206" spans="1:52" x14ac:dyDescent="0.25">
      <c r="A206" s="20"/>
      <c r="B206" s="21"/>
      <c r="C206" s="10"/>
      <c r="D206" s="20"/>
      <c r="E206" s="10"/>
      <c r="F206" s="327"/>
      <c r="G206"/>
      <c r="I206" s="17"/>
      <c r="K206" s="10"/>
      <c r="L206" s="10"/>
      <c r="M206" s="24"/>
      <c r="Y206" s="19"/>
      <c r="Z206" s="19"/>
      <c r="AA206" s="19"/>
      <c r="AB206" s="9"/>
      <c r="AE206" s="185"/>
    </row>
    <row r="207" spans="1:52" ht="51" customHeight="1" x14ac:dyDescent="0.25">
      <c r="A207" s="2" t="s">
        <v>22</v>
      </c>
      <c r="B207" s="114" t="s">
        <v>23</v>
      </c>
      <c r="C207" s="2" t="s">
        <v>24</v>
      </c>
      <c r="D207" s="2" t="s">
        <v>25</v>
      </c>
      <c r="E207" s="2" t="s">
        <v>26</v>
      </c>
      <c r="F207" s="324" t="s">
        <v>138</v>
      </c>
      <c r="G207" s="2" t="s">
        <v>1</v>
      </c>
      <c r="H207" s="80"/>
      <c r="I207" s="57" t="s">
        <v>121</v>
      </c>
      <c r="J207" s="93" t="s">
        <v>122</v>
      </c>
      <c r="K207" s="59" t="s">
        <v>123</v>
      </c>
      <c r="L207" s="58" t="s">
        <v>30</v>
      </c>
      <c r="M207" s="162" t="s">
        <v>124</v>
      </c>
      <c r="O207" s="27" t="s">
        <v>140</v>
      </c>
      <c r="P207" s="28" t="s">
        <v>1485</v>
      </c>
      <c r="Q207" s="41" t="s">
        <v>1494</v>
      </c>
      <c r="R207" s="220" t="s">
        <v>1495</v>
      </c>
      <c r="S207" s="27"/>
      <c r="T207" s="97"/>
      <c r="U207" s="97"/>
      <c r="V207" s="97"/>
      <c r="W207" s="97"/>
      <c r="Y207" s="61" t="s">
        <v>34</v>
      </c>
      <c r="Z207" s="61" t="s">
        <v>35</v>
      </c>
      <c r="AA207" s="61" t="s">
        <v>36</v>
      </c>
      <c r="AB207" s="62" t="s">
        <v>37</v>
      </c>
      <c r="AC207" s="62" t="s">
        <v>38</v>
      </c>
      <c r="AD207" s="63" t="s">
        <v>39</v>
      </c>
      <c r="AE207" s="185"/>
      <c r="AZ207" s="15"/>
    </row>
    <row r="208" spans="1:52" x14ac:dyDescent="0.25">
      <c r="A208" s="165" t="s">
        <v>1496</v>
      </c>
      <c r="B208" s="166" t="s">
        <v>1497</v>
      </c>
      <c r="C208" s="167" t="s">
        <v>769</v>
      </c>
      <c r="D208" s="168" t="s">
        <v>1498</v>
      </c>
      <c r="E208" s="173" t="s">
        <v>1927</v>
      </c>
      <c r="F208" s="325">
        <v>222.14</v>
      </c>
      <c r="G208" s="82"/>
      <c r="H208" s="80"/>
      <c r="I208" s="76">
        <v>4.1868989985814853</v>
      </c>
      <c r="J208" s="100" t="s">
        <v>55</v>
      </c>
      <c r="K208" s="52">
        <v>84</v>
      </c>
      <c r="L208" s="52" t="s">
        <v>762</v>
      </c>
      <c r="M208" s="53">
        <v>84</v>
      </c>
      <c r="N208" s="79"/>
      <c r="O208" s="31">
        <v>160</v>
      </c>
      <c r="P208" s="29">
        <v>304.90375</v>
      </c>
      <c r="Q208" s="29">
        <v>179.92975000000001</v>
      </c>
      <c r="R208" s="31" t="s">
        <v>1928</v>
      </c>
      <c r="S208" s="31"/>
      <c r="T208" s="243"/>
      <c r="U208" s="243"/>
      <c r="V208" s="243"/>
      <c r="W208" s="243"/>
      <c r="X208" s="243"/>
      <c r="Y208" s="251">
        <v>89.672537053310748</v>
      </c>
      <c r="Z208" s="251">
        <v>62.193558381630247</v>
      </c>
      <c r="AA208" s="251">
        <v>43.667817587102078</v>
      </c>
      <c r="AB208" s="67"/>
      <c r="AC208" s="67"/>
      <c r="AD208" s="68"/>
      <c r="AE208" s="185"/>
    </row>
    <row r="209" spans="1:52" x14ac:dyDescent="0.25">
      <c r="A209" s="169" t="s">
        <v>1500</v>
      </c>
      <c r="B209" s="170" t="s">
        <v>1501</v>
      </c>
      <c r="C209" s="171" t="s">
        <v>769</v>
      </c>
      <c r="D209" s="172" t="s">
        <v>1502</v>
      </c>
      <c r="E209" s="174" t="s">
        <v>1927</v>
      </c>
      <c r="F209" s="326">
        <v>286.36</v>
      </c>
      <c r="G209" s="82"/>
      <c r="H209" s="80"/>
      <c r="I209" s="77">
        <v>9.2737382319411061</v>
      </c>
      <c r="J209" s="77" t="s">
        <v>55</v>
      </c>
      <c r="K209" s="55">
        <v>35</v>
      </c>
      <c r="L209" s="55" t="s">
        <v>762</v>
      </c>
      <c r="M209" s="56">
        <v>35</v>
      </c>
      <c r="N209" s="181"/>
      <c r="O209" s="99">
        <v>200</v>
      </c>
      <c r="P209" s="245">
        <v>445.52550000000002</v>
      </c>
      <c r="Q209" s="245">
        <v>289.30799999999999</v>
      </c>
      <c r="R209" s="99" t="s">
        <v>1928</v>
      </c>
      <c r="S209" s="99"/>
      <c r="T209" s="9"/>
      <c r="U209" s="9"/>
      <c r="V209" s="9"/>
      <c r="W209" s="9"/>
      <c r="X209" s="9"/>
      <c r="Y209" s="254">
        <v>89.200240177617516</v>
      </c>
      <c r="Z209" s="254">
        <v>61.865990719588673</v>
      </c>
      <c r="AA209" s="254">
        <v>43.437823271200557</v>
      </c>
      <c r="AB209" s="67"/>
      <c r="AC209" s="67"/>
      <c r="AD209" s="68"/>
      <c r="AE209" s="185"/>
    </row>
    <row r="210" spans="1:52" x14ac:dyDescent="0.25">
      <c r="A210" s="165" t="s">
        <v>1503</v>
      </c>
      <c r="B210" s="166" t="s">
        <v>1504</v>
      </c>
      <c r="C210" s="167" t="s">
        <v>769</v>
      </c>
      <c r="D210" s="168" t="s">
        <v>1505</v>
      </c>
      <c r="E210" s="173" t="s">
        <v>1927</v>
      </c>
      <c r="F210" s="325">
        <v>471</v>
      </c>
      <c r="G210" s="83"/>
      <c r="H210" s="80"/>
      <c r="I210" s="76">
        <v>15.712283439052605</v>
      </c>
      <c r="J210" s="100" t="s">
        <v>55</v>
      </c>
      <c r="K210" s="52">
        <v>16</v>
      </c>
      <c r="L210" s="52" t="s">
        <v>766</v>
      </c>
      <c r="M210" s="53">
        <v>16</v>
      </c>
      <c r="N210" s="80"/>
      <c r="O210" s="31">
        <v>250</v>
      </c>
      <c r="P210" s="29">
        <v>495.96774999999991</v>
      </c>
      <c r="Q210" s="29">
        <v>300.695875</v>
      </c>
      <c r="R210" s="31" t="s">
        <v>1928</v>
      </c>
      <c r="S210" s="31"/>
      <c r="T210" s="9"/>
      <c r="U210" s="9"/>
      <c r="V210" s="9"/>
      <c r="W210" s="9"/>
      <c r="X210" s="9"/>
      <c r="Y210" s="251">
        <v>91.268376161293588</v>
      </c>
      <c r="Z210" s="251">
        <v>63.300373422126015</v>
      </c>
      <c r="AA210" s="251">
        <v>44.444943041067205</v>
      </c>
      <c r="AB210" s="67"/>
      <c r="AC210" s="67"/>
      <c r="AD210" s="68"/>
      <c r="AE210" s="185"/>
    </row>
    <row r="211" spans="1:52" x14ac:dyDescent="0.25">
      <c r="A211" s="169" t="s">
        <v>1506</v>
      </c>
      <c r="B211" s="170" t="s">
        <v>1507</v>
      </c>
      <c r="C211" s="171" t="s">
        <v>769</v>
      </c>
      <c r="D211" s="172" t="s">
        <v>1508</v>
      </c>
      <c r="E211" s="174" t="s">
        <v>1927</v>
      </c>
      <c r="F211" s="326">
        <v>1020.67</v>
      </c>
      <c r="G211" s="83"/>
      <c r="H211" s="80"/>
      <c r="I211" s="77">
        <v>28.066944198939119</v>
      </c>
      <c r="J211" s="101" t="s">
        <v>55</v>
      </c>
      <c r="K211" s="55">
        <v>12</v>
      </c>
      <c r="L211" s="55" t="s">
        <v>762</v>
      </c>
      <c r="M211" s="56">
        <v>12</v>
      </c>
      <c r="N211" s="80"/>
      <c r="O211" s="36">
        <v>315</v>
      </c>
      <c r="P211" s="245">
        <v>566.83468749999997</v>
      </c>
      <c r="Q211" s="245">
        <v>320.79212500000006</v>
      </c>
      <c r="R211" s="99" t="s">
        <v>1928</v>
      </c>
      <c r="S211" s="99"/>
      <c r="T211" s="9"/>
      <c r="U211" s="9"/>
      <c r="V211" s="9"/>
      <c r="W211" s="9"/>
      <c r="X211" s="9"/>
      <c r="Y211" s="254">
        <v>87.88424837445605</v>
      </c>
      <c r="Z211" s="254">
        <v>60.953267429614044</v>
      </c>
      <c r="AA211" s="254">
        <v>42.796975003771564</v>
      </c>
      <c r="AB211" s="67"/>
      <c r="AC211" s="67"/>
      <c r="AD211" s="68"/>
      <c r="AE211" s="185"/>
    </row>
    <row r="212" spans="1:52" x14ac:dyDescent="0.25">
      <c r="A212" s="165" t="s">
        <v>1509</v>
      </c>
      <c r="B212" s="166" t="s">
        <v>1510</v>
      </c>
      <c r="C212" s="167" t="s">
        <v>769</v>
      </c>
      <c r="D212" s="168" t="s">
        <v>1511</v>
      </c>
      <c r="E212" s="173" t="s">
        <v>1927</v>
      </c>
      <c r="F212" s="325">
        <v>1641.55</v>
      </c>
      <c r="G212" s="83"/>
      <c r="H212" s="80"/>
      <c r="I212" s="76">
        <v>37.847439999278734</v>
      </c>
      <c r="J212" s="100" t="s">
        <v>55</v>
      </c>
      <c r="K212" s="52">
        <v>9</v>
      </c>
      <c r="L212" s="52" t="s">
        <v>762</v>
      </c>
      <c r="M212" s="53">
        <v>9</v>
      </c>
      <c r="N212" s="80"/>
      <c r="O212" s="31">
        <v>355</v>
      </c>
      <c r="P212" s="29">
        <v>610.13593749999995</v>
      </c>
      <c r="Q212" s="29">
        <v>332.849875</v>
      </c>
      <c r="R212" s="31" t="s">
        <v>1928</v>
      </c>
      <c r="S212" s="31"/>
      <c r="T212" s="9"/>
      <c r="U212" s="9"/>
      <c r="V212" s="9"/>
      <c r="W212" s="9"/>
      <c r="X212" s="9"/>
      <c r="Y212" s="251">
        <v>96.822978063130591</v>
      </c>
      <c r="Z212" s="251">
        <v>67.152840063760522</v>
      </c>
      <c r="AA212" s="251">
        <v>47.149866427746751</v>
      </c>
      <c r="AB212" s="67"/>
      <c r="AC212" s="67"/>
      <c r="AD212" s="157" t="s">
        <v>62</v>
      </c>
      <c r="AE212" s="185"/>
    </row>
    <row r="213" spans="1:52" x14ac:dyDescent="0.25">
      <c r="A213" s="169" t="s">
        <v>1512</v>
      </c>
      <c r="B213" s="170" t="s">
        <v>1513</v>
      </c>
      <c r="C213" s="171" t="s">
        <v>769</v>
      </c>
      <c r="D213" s="172" t="s">
        <v>1514</v>
      </c>
      <c r="E213" s="174" t="s">
        <v>1927</v>
      </c>
      <c r="F213" s="326">
        <v>1969.41</v>
      </c>
      <c r="G213" s="83"/>
      <c r="H213" s="80"/>
      <c r="I213" s="77">
        <v>51.190227020130365</v>
      </c>
      <c r="J213" s="101" t="s">
        <v>55</v>
      </c>
      <c r="K213" s="55">
        <v>2</v>
      </c>
      <c r="L213" s="55" t="s">
        <v>766</v>
      </c>
      <c r="M213" s="56">
        <v>2</v>
      </c>
      <c r="N213" s="80"/>
      <c r="O213" s="36">
        <v>400</v>
      </c>
      <c r="P213" s="245">
        <v>658.01250000000005</v>
      </c>
      <c r="Q213" s="245">
        <v>345.57749999999999</v>
      </c>
      <c r="R213" s="99" t="s">
        <v>1928</v>
      </c>
      <c r="S213" s="99"/>
      <c r="T213" s="9"/>
      <c r="U213" s="9"/>
      <c r="V213" s="9"/>
      <c r="W213" s="9"/>
      <c r="X213" s="9"/>
      <c r="Y213" s="254">
        <v>92.219463837147458</v>
      </c>
      <c r="Z213" s="254">
        <v>63.960012692275143</v>
      </c>
      <c r="AA213" s="254">
        <v>44.908094017980417</v>
      </c>
      <c r="AB213" s="67"/>
      <c r="AC213" s="67"/>
      <c r="AD213" s="68"/>
      <c r="AE213" s="185"/>
    </row>
    <row r="214" spans="1:52" x14ac:dyDescent="0.25">
      <c r="A214" s="165" t="s">
        <v>1515</v>
      </c>
      <c r="B214" s="166" t="s">
        <v>1516</v>
      </c>
      <c r="C214" s="167" t="s">
        <v>769</v>
      </c>
      <c r="D214" s="168" t="s">
        <v>1517</v>
      </c>
      <c r="E214" s="173" t="s">
        <v>1927</v>
      </c>
      <c r="F214" s="325">
        <v>4390.84</v>
      </c>
      <c r="G214" s="83"/>
      <c r="H214" s="80"/>
      <c r="I214" s="76">
        <v>69.331024488432504</v>
      </c>
      <c r="J214" s="100" t="s">
        <v>55</v>
      </c>
      <c r="K214" s="52">
        <v>3</v>
      </c>
      <c r="L214" s="52" t="s">
        <v>766</v>
      </c>
      <c r="M214" s="53">
        <v>3</v>
      </c>
      <c r="N214" s="80"/>
      <c r="O214" s="31">
        <v>450</v>
      </c>
      <c r="P214" s="29">
        <v>711.804125</v>
      </c>
      <c r="Q214" s="29">
        <v>360.31475</v>
      </c>
      <c r="R214" s="31" t="s">
        <v>1928</v>
      </c>
      <c r="S214" s="31"/>
      <c r="T214" s="9"/>
      <c r="U214" s="9"/>
      <c r="V214" s="9"/>
      <c r="W214" s="9"/>
      <c r="X214" s="9"/>
      <c r="Y214" s="251">
        <v>79.734369986237297</v>
      </c>
      <c r="Z214" s="251">
        <v>55.300812910126851</v>
      </c>
      <c r="AA214" s="251">
        <v>38.828230341152889</v>
      </c>
      <c r="AB214" s="67"/>
      <c r="AC214" s="67"/>
      <c r="AD214" s="68"/>
      <c r="AE214" s="185"/>
    </row>
    <row r="215" spans="1:52" x14ac:dyDescent="0.25">
      <c r="A215" s="169" t="s">
        <v>1518</v>
      </c>
      <c r="B215" s="170" t="s">
        <v>1519</v>
      </c>
      <c r="C215" s="171" t="s">
        <v>769</v>
      </c>
      <c r="D215" s="172" t="s">
        <v>1520</v>
      </c>
      <c r="E215" s="174" t="s">
        <v>1927</v>
      </c>
      <c r="F215" s="326">
        <v>5320.12</v>
      </c>
      <c r="G215" s="83"/>
      <c r="H215" s="80"/>
      <c r="I215" s="77">
        <v>91.189847385469236</v>
      </c>
      <c r="J215" s="101" t="s">
        <v>55</v>
      </c>
      <c r="K215" s="55">
        <v>2</v>
      </c>
      <c r="L215" s="55" t="s">
        <v>762</v>
      </c>
      <c r="M215" s="56">
        <v>2</v>
      </c>
      <c r="N215" s="81"/>
      <c r="O215" s="36">
        <v>500</v>
      </c>
      <c r="P215" s="245">
        <v>766.93549999999993</v>
      </c>
      <c r="Q215" s="245">
        <v>376.39175</v>
      </c>
      <c r="R215" s="99" t="s">
        <v>1928</v>
      </c>
      <c r="S215" s="99"/>
      <c r="T215" s="9"/>
      <c r="U215" s="9"/>
      <c r="V215" s="9"/>
      <c r="W215" s="9"/>
      <c r="X215" s="9"/>
      <c r="Y215" s="254">
        <v>81.292698617715885</v>
      </c>
      <c r="Z215" s="254">
        <v>56.381612070097219</v>
      </c>
      <c r="AA215" s="254">
        <v>39.58708932581294</v>
      </c>
      <c r="AB215" s="67"/>
      <c r="AC215" s="67"/>
      <c r="AD215" s="68"/>
      <c r="AE215" s="185"/>
    </row>
    <row r="216" spans="1:52" x14ac:dyDescent="0.25">
      <c r="B216"/>
      <c r="D216" s="16"/>
      <c r="F216" s="327"/>
      <c r="G216"/>
      <c r="H216" s="164"/>
      <c r="I216" s="18"/>
      <c r="J216"/>
      <c r="K216" s="10"/>
      <c r="L216" s="24"/>
      <c r="M216"/>
      <c r="O216" s="104"/>
      <c r="AE216" s="185"/>
    </row>
    <row r="217" spans="1:52" x14ac:dyDescent="0.25">
      <c r="B217"/>
      <c r="D217" s="16"/>
      <c r="F217" s="327"/>
      <c r="G217"/>
      <c r="H217" s="164"/>
      <c r="I217" s="18"/>
      <c r="J217"/>
      <c r="K217" s="10"/>
      <c r="L217" s="24"/>
      <c r="M217"/>
      <c r="O217" s="104"/>
      <c r="AE217" s="185"/>
    </row>
    <row r="218" spans="1:52" ht="51" customHeight="1" x14ac:dyDescent="0.25">
      <c r="A218" s="2" t="s">
        <v>22</v>
      </c>
      <c r="B218" s="114" t="s">
        <v>23</v>
      </c>
      <c r="C218" s="2" t="s">
        <v>24</v>
      </c>
      <c r="D218" s="2" t="s">
        <v>25</v>
      </c>
      <c r="E218" s="2" t="s">
        <v>26</v>
      </c>
      <c r="F218" s="324" t="s">
        <v>138</v>
      </c>
      <c r="G218" s="2" t="s">
        <v>1</v>
      </c>
      <c r="H218" s="80"/>
      <c r="I218" s="57" t="s">
        <v>121</v>
      </c>
      <c r="J218" s="93" t="s">
        <v>122</v>
      </c>
      <c r="K218" s="59" t="s">
        <v>123</v>
      </c>
      <c r="L218" s="58" t="s">
        <v>30</v>
      </c>
      <c r="M218" s="162" t="s">
        <v>124</v>
      </c>
      <c r="O218" s="27" t="s">
        <v>140</v>
      </c>
      <c r="P218" s="28" t="s">
        <v>1485</v>
      </c>
      <c r="Q218" s="41" t="s">
        <v>1494</v>
      </c>
      <c r="R218" s="220" t="s">
        <v>1495</v>
      </c>
      <c r="S218" s="27"/>
      <c r="T218" s="97"/>
      <c r="U218" s="97"/>
      <c r="V218" s="97"/>
      <c r="W218" s="97"/>
      <c r="Y218" s="61" t="s">
        <v>34</v>
      </c>
      <c r="Z218" s="61" t="s">
        <v>35</v>
      </c>
      <c r="AA218" s="61" t="s">
        <v>36</v>
      </c>
      <c r="AB218" s="62" t="s">
        <v>37</v>
      </c>
      <c r="AC218" s="62" t="s">
        <v>38</v>
      </c>
      <c r="AD218" s="63" t="s">
        <v>39</v>
      </c>
      <c r="AE218" s="185"/>
      <c r="AZ218" s="15"/>
    </row>
    <row r="219" spans="1:52" x14ac:dyDescent="0.25">
      <c r="A219" s="165" t="s">
        <v>1521</v>
      </c>
      <c r="B219" s="166" t="s">
        <v>1522</v>
      </c>
      <c r="C219" s="167" t="s">
        <v>769</v>
      </c>
      <c r="D219" s="168" t="s">
        <v>1523</v>
      </c>
      <c r="E219" s="173" t="s">
        <v>1927</v>
      </c>
      <c r="F219" s="325">
        <v>187.47</v>
      </c>
      <c r="G219" s="83"/>
      <c r="H219" s="80"/>
      <c r="I219" s="76">
        <v>2.874139566034541</v>
      </c>
      <c r="J219" s="100" t="s">
        <v>55</v>
      </c>
      <c r="K219" s="52">
        <v>70</v>
      </c>
      <c r="L219" s="52" t="s">
        <v>762</v>
      </c>
      <c r="M219" s="52">
        <v>70</v>
      </c>
      <c r="N219" s="79"/>
      <c r="O219" s="31">
        <v>160</v>
      </c>
      <c r="P219" s="29">
        <v>304.90375</v>
      </c>
      <c r="Q219" s="29">
        <v>179.92975000000001</v>
      </c>
      <c r="R219" s="31" t="s">
        <v>1928</v>
      </c>
      <c r="S219" s="33"/>
      <c r="T219" s="39"/>
      <c r="U219" s="39"/>
      <c r="V219" s="39"/>
      <c r="W219" s="39"/>
      <c r="Y219" s="251">
        <v>135.08455960362343</v>
      </c>
      <c r="Z219" s="251">
        <v>10.634316394327804</v>
      </c>
      <c r="AA219" s="251">
        <v>94.846605679139856</v>
      </c>
      <c r="AB219" s="67"/>
      <c r="AC219" s="67"/>
      <c r="AD219" s="68"/>
      <c r="AE219" s="185"/>
    </row>
    <row r="220" spans="1:52" x14ac:dyDescent="0.25">
      <c r="A220" s="169" t="s">
        <v>1524</v>
      </c>
      <c r="B220" s="170" t="s">
        <v>1525</v>
      </c>
      <c r="C220" s="171" t="s">
        <v>769</v>
      </c>
      <c r="D220" s="172" t="s">
        <v>1526</v>
      </c>
      <c r="E220" s="174" t="s">
        <v>1927</v>
      </c>
      <c r="F220" s="326">
        <v>231.02</v>
      </c>
      <c r="G220" s="83"/>
      <c r="H220" s="80"/>
      <c r="I220" s="77">
        <v>6.3943712751135049</v>
      </c>
      <c r="J220" s="101" t="s">
        <v>55</v>
      </c>
      <c r="K220" s="55">
        <v>35</v>
      </c>
      <c r="L220" s="55" t="s">
        <v>762</v>
      </c>
      <c r="M220" s="55">
        <v>35</v>
      </c>
      <c r="N220" s="80"/>
      <c r="O220" s="36">
        <v>200</v>
      </c>
      <c r="P220" s="245">
        <v>445.52550000000002</v>
      </c>
      <c r="Q220" s="245">
        <v>289.30799999999999</v>
      </c>
      <c r="R220" s="99" t="s">
        <v>1928</v>
      </c>
      <c r="S220" s="38"/>
      <c r="T220" s="39"/>
      <c r="U220" s="39"/>
      <c r="V220" s="39"/>
      <c r="W220" s="39"/>
      <c r="Y220" s="254">
        <v>300.53544993033472</v>
      </c>
      <c r="Z220" s="254">
        <v>23.65917371791997</v>
      </c>
      <c r="AA220" s="254">
        <v>211.01425207874567</v>
      </c>
      <c r="AB220" s="67"/>
      <c r="AC220" s="67"/>
      <c r="AD220" s="68"/>
      <c r="AE220" s="185"/>
    </row>
    <row r="221" spans="1:52" x14ac:dyDescent="0.25">
      <c r="A221" s="165" t="s">
        <v>1527</v>
      </c>
      <c r="B221" s="166" t="s">
        <v>1528</v>
      </c>
      <c r="C221" s="167" t="s">
        <v>769</v>
      </c>
      <c r="D221" s="168" t="s">
        <v>1529</v>
      </c>
      <c r="E221" s="173" t="s">
        <v>1927</v>
      </c>
      <c r="F221" s="325">
        <v>350.15</v>
      </c>
      <c r="G221" s="83"/>
      <c r="H221" s="80"/>
      <c r="I221" s="76">
        <v>10.804024758398921</v>
      </c>
      <c r="J221" s="100" t="s">
        <v>55</v>
      </c>
      <c r="K221" s="52">
        <v>16</v>
      </c>
      <c r="L221" s="52" t="s">
        <v>766</v>
      </c>
      <c r="M221" s="52">
        <v>16</v>
      </c>
      <c r="N221" s="80"/>
      <c r="O221" s="31">
        <v>250</v>
      </c>
      <c r="P221" s="29">
        <v>495.96774999999991</v>
      </c>
      <c r="Q221" s="29">
        <v>300.695875</v>
      </c>
      <c r="R221" s="31" t="s">
        <v>1928</v>
      </c>
      <c r="S221" s="33"/>
      <c r="T221" s="39"/>
      <c r="U221" s="39"/>
      <c r="V221" s="39"/>
      <c r="W221" s="39"/>
      <c r="Y221" s="251">
        <v>507.78916364474929</v>
      </c>
      <c r="Z221" s="251">
        <v>39.974891606076007</v>
      </c>
      <c r="AA221" s="251">
        <v>356.53281702716436</v>
      </c>
      <c r="AB221" s="67"/>
      <c r="AC221" s="67"/>
      <c r="AD221" s="68"/>
      <c r="AE221" s="185"/>
    </row>
    <row r="222" spans="1:52" x14ac:dyDescent="0.25">
      <c r="A222" s="169" t="s">
        <v>1530</v>
      </c>
      <c r="B222" s="170" t="s">
        <v>1531</v>
      </c>
      <c r="C222" s="171" t="s">
        <v>769</v>
      </c>
      <c r="D222" s="172" t="s">
        <v>1532</v>
      </c>
      <c r="E222" s="174" t="s">
        <v>1927</v>
      </c>
      <c r="F222" s="326">
        <v>758.9</v>
      </c>
      <c r="G222" s="83"/>
      <c r="H222" s="80"/>
      <c r="I222" s="77">
        <v>19.166636598055032</v>
      </c>
      <c r="J222" s="101" t="s">
        <v>55</v>
      </c>
      <c r="K222" s="55">
        <v>12</v>
      </c>
      <c r="L222" s="55" t="s">
        <v>762</v>
      </c>
      <c r="M222" s="55">
        <v>12</v>
      </c>
      <c r="N222" s="80"/>
      <c r="O222" s="36">
        <v>315</v>
      </c>
      <c r="P222" s="245">
        <v>566.83468749999997</v>
      </c>
      <c r="Q222" s="245">
        <v>320.79212500000006</v>
      </c>
      <c r="R222" s="99" t="s">
        <v>1928</v>
      </c>
      <c r="S222" s="38"/>
      <c r="T222" s="39"/>
      <c r="U222" s="39"/>
      <c r="V222" s="39"/>
      <c r="W222" s="39"/>
      <c r="Y222" s="254">
        <v>900.83192010858647</v>
      </c>
      <c r="Z222" s="254">
        <v>70.916555412803618</v>
      </c>
      <c r="AA222" s="254">
        <v>632.49900773581601</v>
      </c>
      <c r="AB222" s="67"/>
      <c r="AC222" s="67"/>
      <c r="AD222" s="68"/>
      <c r="AE222" s="185"/>
    </row>
    <row r="223" spans="1:52" x14ac:dyDescent="0.25">
      <c r="A223" s="165" t="s">
        <v>1533</v>
      </c>
      <c r="B223" s="166" t="s">
        <v>1534</v>
      </c>
      <c r="C223" s="167" t="s">
        <v>769</v>
      </c>
      <c r="D223" s="168" t="s">
        <v>1535</v>
      </c>
      <c r="E223" s="173" t="s">
        <v>1927</v>
      </c>
      <c r="F223" s="325">
        <v>1080.27</v>
      </c>
      <c r="G223" s="83"/>
      <c r="H223" s="80"/>
      <c r="I223" s="76">
        <v>25.897780877106968</v>
      </c>
      <c r="J223" s="100" t="s">
        <v>55</v>
      </c>
      <c r="K223" s="52">
        <v>9</v>
      </c>
      <c r="L223" s="52" t="s">
        <v>762</v>
      </c>
      <c r="M223" s="52">
        <v>9</v>
      </c>
      <c r="N223" s="80"/>
      <c r="O223" s="31">
        <v>355</v>
      </c>
      <c r="P223" s="29">
        <v>610.13593749999995</v>
      </c>
      <c r="Q223" s="29">
        <v>332.849875</v>
      </c>
      <c r="R223" s="31" t="s">
        <v>1928</v>
      </c>
      <c r="S223" s="33"/>
      <c r="T223" s="39"/>
      <c r="U223" s="39"/>
      <c r="V223" s="39"/>
      <c r="W223" s="39"/>
      <c r="Y223" s="251">
        <v>1217.1957012240275</v>
      </c>
      <c r="Z223" s="251">
        <v>95.821789245295776</v>
      </c>
      <c r="AA223" s="251">
        <v>854.62676894452989</v>
      </c>
      <c r="AB223" s="67"/>
      <c r="AC223" s="67"/>
      <c r="AD223" s="157" t="s">
        <v>62</v>
      </c>
      <c r="AE223" s="185"/>
    </row>
    <row r="224" spans="1:52" x14ac:dyDescent="0.25">
      <c r="A224" s="169" t="s">
        <v>1536</v>
      </c>
      <c r="B224" s="170" t="s">
        <v>1537</v>
      </c>
      <c r="C224" s="171" t="s">
        <v>769</v>
      </c>
      <c r="D224" s="172" t="s">
        <v>1538</v>
      </c>
      <c r="E224" s="174" t="s">
        <v>1927</v>
      </c>
      <c r="F224" s="326">
        <v>1446.38</v>
      </c>
      <c r="G224" s="83"/>
      <c r="H224" s="80"/>
      <c r="I224" s="77">
        <v>34.908907705080338</v>
      </c>
      <c r="J224" s="101" t="s">
        <v>55</v>
      </c>
      <c r="K224" s="55">
        <v>2</v>
      </c>
      <c r="L224" s="55" t="s">
        <v>766</v>
      </c>
      <c r="M224" s="55">
        <v>2</v>
      </c>
      <c r="N224" s="80"/>
      <c r="O224" s="36">
        <v>400</v>
      </c>
      <c r="P224" s="245">
        <v>658.01250000000005</v>
      </c>
      <c r="Q224" s="245">
        <v>345.57749999999999</v>
      </c>
      <c r="R224" s="99" t="s">
        <v>1928</v>
      </c>
      <c r="S224" s="38"/>
      <c r="T224" s="39"/>
      <c r="U224" s="39"/>
      <c r="V224" s="39"/>
      <c r="W224" s="39"/>
      <c r="Y224" s="254">
        <v>1640.7186621387759</v>
      </c>
      <c r="Z224" s="254">
        <v>129.16295850879726</v>
      </c>
      <c r="AA224" s="254">
        <v>1151.9939542676511</v>
      </c>
      <c r="AB224" s="67"/>
      <c r="AC224" s="67"/>
      <c r="AD224" s="68"/>
      <c r="AE224" s="185"/>
    </row>
    <row r="225" spans="1:52" x14ac:dyDescent="0.25">
      <c r="A225" s="165" t="s">
        <v>1539</v>
      </c>
      <c r="B225" s="166" t="s">
        <v>1540</v>
      </c>
      <c r="C225" s="167" t="s">
        <v>769</v>
      </c>
      <c r="D225" s="168" t="s">
        <v>1541</v>
      </c>
      <c r="E225" s="173" t="s">
        <v>1927</v>
      </c>
      <c r="F225" s="325">
        <v>3033.08</v>
      </c>
      <c r="G225" s="83"/>
      <c r="H225" s="80"/>
      <c r="I225" s="76">
        <v>47.277110601200448</v>
      </c>
      <c r="J225" s="100" t="s">
        <v>55</v>
      </c>
      <c r="K225" s="52">
        <v>3</v>
      </c>
      <c r="L225" s="52" t="s">
        <v>766</v>
      </c>
      <c r="M225" s="52">
        <v>3</v>
      </c>
      <c r="N225" s="80"/>
      <c r="O225" s="31">
        <v>450</v>
      </c>
      <c r="P225" s="29">
        <v>711.804125</v>
      </c>
      <c r="Q225" s="29">
        <v>360.31475</v>
      </c>
      <c r="R225" s="31" t="s">
        <v>1928</v>
      </c>
      <c r="S225" s="33"/>
      <c r="T225" s="39"/>
      <c r="U225" s="39"/>
      <c r="V225" s="39"/>
      <c r="W225" s="39"/>
      <c r="Y225" s="251">
        <v>2222.0241982564212</v>
      </c>
      <c r="Z225" s="251">
        <v>174.92530922444166</v>
      </c>
      <c r="AA225" s="251">
        <v>1560.1446498396149</v>
      </c>
      <c r="AB225" s="67"/>
      <c r="AC225" s="67"/>
      <c r="AD225" s="68"/>
      <c r="AE225" s="185"/>
    </row>
    <row r="226" spans="1:52" x14ac:dyDescent="0.25">
      <c r="A226" s="169" t="s">
        <v>1542</v>
      </c>
      <c r="B226" s="170" t="s">
        <v>1543</v>
      </c>
      <c r="C226" s="171" t="s">
        <v>769</v>
      </c>
      <c r="D226" s="172" t="s">
        <v>1544</v>
      </c>
      <c r="E226" s="174" t="s">
        <v>1927</v>
      </c>
      <c r="F226" s="326">
        <v>3671.86</v>
      </c>
      <c r="G226" s="83"/>
      <c r="H226" s="80"/>
      <c r="I226" s="77">
        <v>62.303034383604995</v>
      </c>
      <c r="J226" s="101" t="s">
        <v>55</v>
      </c>
      <c r="K226" s="55">
        <v>2</v>
      </c>
      <c r="L226" s="55" t="s">
        <v>762</v>
      </c>
      <c r="M226" s="55">
        <v>2</v>
      </c>
      <c r="N226" s="81"/>
      <c r="O226" s="36">
        <v>500</v>
      </c>
      <c r="P226" s="245">
        <v>766.93549999999993</v>
      </c>
      <c r="Q226" s="245">
        <v>376.39175</v>
      </c>
      <c r="R226" s="99" t="s">
        <v>1928</v>
      </c>
      <c r="S226" s="38"/>
      <c r="T226" s="39"/>
      <c r="U226" s="39"/>
      <c r="V226" s="39"/>
      <c r="W226" s="39"/>
      <c r="Y226" s="254">
        <v>2928.2426160294349</v>
      </c>
      <c r="Z226" s="254">
        <v>230.5212272193385</v>
      </c>
      <c r="AA226" s="254">
        <v>2056.0001346589647</v>
      </c>
      <c r="AB226" s="67"/>
      <c r="AC226" s="67"/>
      <c r="AD226" s="68"/>
      <c r="AE226" s="185"/>
    </row>
    <row r="227" spans="1:52" x14ac:dyDescent="0.25">
      <c r="A227" s="20"/>
      <c r="B227" s="21"/>
      <c r="C227" s="10"/>
      <c r="D227" s="20"/>
      <c r="E227" s="10"/>
      <c r="F227" s="327"/>
      <c r="G227"/>
      <c r="I227" s="17"/>
      <c r="K227" s="10"/>
      <c r="L227" s="10"/>
      <c r="M227" s="24"/>
      <c r="Y227" s="19"/>
      <c r="Z227" s="19"/>
      <c r="AA227" s="19"/>
      <c r="AB227" s="9"/>
      <c r="AE227" s="185"/>
    </row>
    <row r="228" spans="1:52" x14ac:dyDescent="0.25">
      <c r="A228" s="20"/>
      <c r="B228" s="21"/>
      <c r="C228" s="10"/>
      <c r="D228" s="20"/>
      <c r="E228" s="10"/>
      <c r="F228" s="327"/>
      <c r="G228"/>
      <c r="I228" s="17"/>
      <c r="K228" s="10"/>
      <c r="L228" s="10"/>
      <c r="M228" s="24"/>
      <c r="Y228" s="19"/>
      <c r="Z228" s="19"/>
      <c r="AA228" s="19"/>
      <c r="AB228" s="9"/>
      <c r="AE228" s="185"/>
    </row>
    <row r="229" spans="1:52" ht="51" customHeight="1" x14ac:dyDescent="0.25">
      <c r="A229" s="2" t="s">
        <v>22</v>
      </c>
      <c r="B229" s="114" t="s">
        <v>23</v>
      </c>
      <c r="C229" s="2" t="s">
        <v>24</v>
      </c>
      <c r="D229" s="2" t="s">
        <v>25</v>
      </c>
      <c r="E229" s="2" t="s">
        <v>26</v>
      </c>
      <c r="F229" s="324" t="s">
        <v>138</v>
      </c>
      <c r="G229" s="275" t="s">
        <v>1</v>
      </c>
      <c r="I229" s="57" t="s">
        <v>121</v>
      </c>
      <c r="J229" s="93" t="s">
        <v>122</v>
      </c>
      <c r="K229" s="59" t="s">
        <v>123</v>
      </c>
      <c r="L229" s="58" t="s">
        <v>30</v>
      </c>
      <c r="M229" s="93" t="s">
        <v>124</v>
      </c>
      <c r="O229" s="27" t="s">
        <v>139</v>
      </c>
      <c r="P229" s="28" t="s">
        <v>141</v>
      </c>
      <c r="Q229" s="28" t="s">
        <v>142</v>
      </c>
      <c r="R229" s="220"/>
      <c r="S229" s="28"/>
      <c r="T229" s="140"/>
      <c r="U229" s="140"/>
      <c r="V229" s="140"/>
      <c r="W229" s="140"/>
      <c r="Y229" s="61" t="s">
        <v>34</v>
      </c>
      <c r="Z229" s="61" t="s">
        <v>35</v>
      </c>
      <c r="AA229" s="61" t="s">
        <v>36</v>
      </c>
      <c r="AB229" s="62" t="s">
        <v>37</v>
      </c>
      <c r="AC229" s="62" t="s">
        <v>38</v>
      </c>
      <c r="AD229" s="63" t="s">
        <v>39</v>
      </c>
      <c r="AE229" s="185"/>
      <c r="AZ229" s="15"/>
    </row>
    <row r="230" spans="1:52" x14ac:dyDescent="0.25">
      <c r="A230" s="165" t="s">
        <v>261</v>
      </c>
      <c r="B230" s="166" t="s">
        <v>262</v>
      </c>
      <c r="C230" s="167" t="s">
        <v>145</v>
      </c>
      <c r="D230" s="168" t="s">
        <v>263</v>
      </c>
      <c r="E230" s="173" t="s">
        <v>1926</v>
      </c>
      <c r="F230" s="325">
        <v>0.73</v>
      </c>
      <c r="G230" s="12"/>
      <c r="H230" s="80"/>
      <c r="I230" s="76">
        <v>1.2E-2</v>
      </c>
      <c r="J230" s="100">
        <v>50</v>
      </c>
      <c r="K230" s="52">
        <v>400</v>
      </c>
      <c r="L230" s="52" t="s">
        <v>148</v>
      </c>
      <c r="M230" s="106">
        <v>14400</v>
      </c>
      <c r="N230" s="79"/>
      <c r="O230" s="194">
        <v>20</v>
      </c>
      <c r="P230" s="31" t="s">
        <v>264</v>
      </c>
      <c r="Q230" s="31" t="s">
        <v>265</v>
      </c>
      <c r="R230" s="213"/>
      <c r="S230" s="33"/>
      <c r="T230" s="39"/>
      <c r="U230" s="39"/>
      <c r="V230" s="39"/>
      <c r="W230" s="39"/>
      <c r="Y230" s="64">
        <v>0.83399999999999996</v>
      </c>
      <c r="Z230" s="65">
        <v>6.3600000000000004E-2</v>
      </c>
      <c r="AA230" s="66">
        <v>0.45720000000000005</v>
      </c>
      <c r="AB230" s="67"/>
      <c r="AC230" s="67"/>
      <c r="AD230" s="68"/>
      <c r="AE230" s="185"/>
    </row>
    <row r="231" spans="1:52" x14ac:dyDescent="0.25">
      <c r="A231" s="169" t="s">
        <v>266</v>
      </c>
      <c r="B231" s="170" t="s">
        <v>267</v>
      </c>
      <c r="C231" s="171" t="s">
        <v>145</v>
      </c>
      <c r="D231" s="172" t="s">
        <v>268</v>
      </c>
      <c r="E231" s="174" t="s">
        <v>1926</v>
      </c>
      <c r="F231" s="326">
        <v>0.92</v>
      </c>
      <c r="G231" s="12"/>
      <c r="H231" s="80"/>
      <c r="I231" s="77">
        <v>0.02</v>
      </c>
      <c r="J231" s="101">
        <v>25</v>
      </c>
      <c r="K231" s="55">
        <v>250</v>
      </c>
      <c r="L231" s="55" t="s">
        <v>148</v>
      </c>
      <c r="M231" s="107">
        <v>9000</v>
      </c>
      <c r="N231" s="80"/>
      <c r="O231" s="195">
        <v>25</v>
      </c>
      <c r="P231" s="36" t="s">
        <v>269</v>
      </c>
      <c r="Q231" s="36" t="s">
        <v>270</v>
      </c>
      <c r="R231" s="214"/>
      <c r="S231" s="38"/>
      <c r="T231" s="39"/>
      <c r="U231" s="39"/>
      <c r="V231" s="39"/>
      <c r="W231" s="39"/>
      <c r="Y231" s="69">
        <v>1.3900000000000001</v>
      </c>
      <c r="Z231" s="70">
        <v>0.106</v>
      </c>
      <c r="AA231" s="71">
        <v>0.76200000000000001</v>
      </c>
      <c r="AB231" s="67"/>
      <c r="AC231" s="67"/>
      <c r="AD231" s="68"/>
      <c r="AE231" s="185"/>
    </row>
    <row r="232" spans="1:52" x14ac:dyDescent="0.25">
      <c r="A232" s="165" t="s">
        <v>271</v>
      </c>
      <c r="B232" s="166" t="s">
        <v>272</v>
      </c>
      <c r="C232" s="167" t="s">
        <v>145</v>
      </c>
      <c r="D232" s="168" t="s">
        <v>273</v>
      </c>
      <c r="E232" s="173" t="s">
        <v>1926</v>
      </c>
      <c r="F232" s="325">
        <v>1.46</v>
      </c>
      <c r="G232" s="12"/>
      <c r="H232" s="80"/>
      <c r="I232" s="76">
        <v>2.8000000000000001E-2</v>
      </c>
      <c r="J232" s="100">
        <v>10</v>
      </c>
      <c r="K232" s="52">
        <v>150</v>
      </c>
      <c r="L232" s="52" t="s">
        <v>148</v>
      </c>
      <c r="M232" s="106">
        <v>5400</v>
      </c>
      <c r="N232" s="80"/>
      <c r="O232" s="194">
        <v>32</v>
      </c>
      <c r="P232" s="31" t="s">
        <v>274</v>
      </c>
      <c r="Q232" s="31" t="s">
        <v>275</v>
      </c>
      <c r="R232" s="213"/>
      <c r="S232" s="33"/>
      <c r="T232" s="39"/>
      <c r="U232" s="39"/>
      <c r="V232" s="39"/>
      <c r="W232" s="39"/>
      <c r="Y232" s="64">
        <v>1.946</v>
      </c>
      <c r="Z232" s="65">
        <v>0.1484</v>
      </c>
      <c r="AA232" s="66">
        <v>1.0668</v>
      </c>
      <c r="AB232" s="67"/>
      <c r="AC232" s="67"/>
      <c r="AD232" s="68"/>
      <c r="AE232" s="185"/>
    </row>
    <row r="233" spans="1:52" x14ac:dyDescent="0.25">
      <c r="A233" s="169" t="s">
        <v>276</v>
      </c>
      <c r="B233" s="170" t="s">
        <v>277</v>
      </c>
      <c r="C233" s="171" t="s">
        <v>145</v>
      </c>
      <c r="D233" s="172" t="s">
        <v>278</v>
      </c>
      <c r="E233" s="174" t="s">
        <v>1926</v>
      </c>
      <c r="F233" s="326">
        <v>2.96</v>
      </c>
      <c r="G233" s="12"/>
      <c r="H233" s="80"/>
      <c r="I233" s="77">
        <v>6.5000000000000002E-2</v>
      </c>
      <c r="J233" s="101">
        <v>5</v>
      </c>
      <c r="K233" s="55">
        <v>80</v>
      </c>
      <c r="L233" s="55" t="s">
        <v>148</v>
      </c>
      <c r="M233" s="107">
        <v>2880</v>
      </c>
      <c r="N233" s="80"/>
      <c r="O233" s="195">
        <v>40</v>
      </c>
      <c r="P233" s="36" t="s">
        <v>279</v>
      </c>
      <c r="Q233" s="36" t="s">
        <v>280</v>
      </c>
      <c r="R233" s="214"/>
      <c r="S233" s="38"/>
      <c r="T233" s="39"/>
      <c r="U233" s="39"/>
      <c r="V233" s="39"/>
      <c r="W233" s="39"/>
      <c r="Y233" s="69">
        <v>4.5175000000000001</v>
      </c>
      <c r="Z233" s="70">
        <v>0.34449999999999997</v>
      </c>
      <c r="AA233" s="71">
        <v>2.4765000000000001</v>
      </c>
      <c r="AB233" s="67"/>
      <c r="AC233" s="67"/>
      <c r="AD233" s="68"/>
      <c r="AE233" s="185"/>
    </row>
    <row r="234" spans="1:52" x14ac:dyDescent="0.25">
      <c r="A234" s="165" t="s">
        <v>281</v>
      </c>
      <c r="B234" s="166" t="s">
        <v>282</v>
      </c>
      <c r="C234" s="167" t="s">
        <v>145</v>
      </c>
      <c r="D234" s="168" t="s">
        <v>283</v>
      </c>
      <c r="E234" s="173" t="s">
        <v>1926</v>
      </c>
      <c r="F234" s="325">
        <v>4.93</v>
      </c>
      <c r="G234" s="12"/>
      <c r="H234" s="80"/>
      <c r="I234" s="76">
        <v>0.114</v>
      </c>
      <c r="J234" s="100">
        <v>4</v>
      </c>
      <c r="K234" s="52">
        <v>40</v>
      </c>
      <c r="L234" s="52" t="s">
        <v>148</v>
      </c>
      <c r="M234" s="106">
        <v>1440</v>
      </c>
      <c r="N234" s="80"/>
      <c r="O234" s="194">
        <v>50</v>
      </c>
      <c r="P234" s="31" t="s">
        <v>284</v>
      </c>
      <c r="Q234" s="31" t="s">
        <v>285</v>
      </c>
      <c r="R234" s="213"/>
      <c r="S234" s="33"/>
      <c r="T234" s="39"/>
      <c r="U234" s="39"/>
      <c r="V234" s="39"/>
      <c r="W234" s="39"/>
      <c r="Y234" s="64">
        <v>7.923</v>
      </c>
      <c r="Z234" s="65">
        <v>0.60419999999999996</v>
      </c>
      <c r="AA234" s="66">
        <v>4.3433999999999999</v>
      </c>
      <c r="AB234" s="67"/>
      <c r="AC234" s="67"/>
      <c r="AD234" s="68"/>
      <c r="AE234" s="185"/>
    </row>
    <row r="235" spans="1:52" x14ac:dyDescent="0.25">
      <c r="A235" s="169" t="s">
        <v>286</v>
      </c>
      <c r="B235" s="170" t="s">
        <v>287</v>
      </c>
      <c r="C235" s="171" t="s">
        <v>154</v>
      </c>
      <c r="D235" s="172" t="s">
        <v>288</v>
      </c>
      <c r="E235" s="174" t="s">
        <v>1926</v>
      </c>
      <c r="F235" s="326">
        <v>11.7</v>
      </c>
      <c r="G235" s="12"/>
      <c r="H235" s="80"/>
      <c r="I235" s="77">
        <v>0.21</v>
      </c>
      <c r="J235" s="101" t="s">
        <v>55</v>
      </c>
      <c r="K235" s="55">
        <v>20</v>
      </c>
      <c r="L235" s="55" t="s">
        <v>148</v>
      </c>
      <c r="M235" s="107">
        <v>720</v>
      </c>
      <c r="N235" s="80"/>
      <c r="O235" s="195">
        <v>63</v>
      </c>
      <c r="P235" s="36" t="s">
        <v>289</v>
      </c>
      <c r="Q235" s="36" t="s">
        <v>290</v>
      </c>
      <c r="R235" s="214"/>
      <c r="S235" s="38"/>
      <c r="T235" s="39"/>
      <c r="U235" s="39"/>
      <c r="V235" s="39"/>
      <c r="W235" s="39"/>
      <c r="Y235" s="69">
        <v>14.177999999999999</v>
      </c>
      <c r="Z235" s="70">
        <v>1.0811999999999999</v>
      </c>
      <c r="AA235" s="71">
        <v>7.7724000000000002</v>
      </c>
      <c r="AB235" s="67"/>
      <c r="AC235" s="67"/>
      <c r="AD235" s="157" t="s">
        <v>62</v>
      </c>
      <c r="AE235" s="185"/>
    </row>
    <row r="236" spans="1:52" x14ac:dyDescent="0.25">
      <c r="A236" s="165" t="s">
        <v>291</v>
      </c>
      <c r="B236" s="166" t="s">
        <v>292</v>
      </c>
      <c r="C236" s="167" t="s">
        <v>154</v>
      </c>
      <c r="D236" s="168" t="s">
        <v>293</v>
      </c>
      <c r="E236" s="173" t="s">
        <v>1926</v>
      </c>
      <c r="F236" s="325">
        <v>19.48</v>
      </c>
      <c r="G236" s="12"/>
      <c r="H236" s="80"/>
      <c r="I236" s="76">
        <v>0.35399999999999998</v>
      </c>
      <c r="J236" s="100" t="s">
        <v>55</v>
      </c>
      <c r="K236" s="52">
        <v>50</v>
      </c>
      <c r="L236" s="52" t="s">
        <v>192</v>
      </c>
      <c r="M236" s="106">
        <v>600</v>
      </c>
      <c r="N236" s="80"/>
      <c r="O236" s="194">
        <v>75</v>
      </c>
      <c r="P236" s="31" t="s">
        <v>294</v>
      </c>
      <c r="Q236" s="31" t="s">
        <v>295</v>
      </c>
      <c r="R236" s="213"/>
      <c r="S236" s="33"/>
      <c r="T236" s="39"/>
      <c r="U236" s="39"/>
      <c r="V236" s="39"/>
      <c r="W236" s="39"/>
      <c r="Y236" s="64">
        <v>24.602999999999998</v>
      </c>
      <c r="Z236" s="65">
        <v>1.8761999999999999</v>
      </c>
      <c r="AA236" s="66">
        <v>13.487399999999999</v>
      </c>
      <c r="AB236" s="67"/>
      <c r="AC236" s="67"/>
      <c r="AD236" s="68"/>
      <c r="AE236" s="185"/>
    </row>
    <row r="237" spans="1:52" x14ac:dyDescent="0.25">
      <c r="A237" s="169" t="s">
        <v>296</v>
      </c>
      <c r="B237" s="170" t="s">
        <v>297</v>
      </c>
      <c r="C237" s="171" t="s">
        <v>154</v>
      </c>
      <c r="D237" s="172" t="s">
        <v>298</v>
      </c>
      <c r="E237" s="174" t="s">
        <v>1926</v>
      </c>
      <c r="F237" s="326">
        <v>26.11</v>
      </c>
      <c r="G237" s="12"/>
      <c r="H237" s="80"/>
      <c r="I237" s="77">
        <v>0.62</v>
      </c>
      <c r="J237" s="101" t="s">
        <v>55</v>
      </c>
      <c r="K237" s="55">
        <v>35</v>
      </c>
      <c r="L237" s="55" t="s">
        <v>192</v>
      </c>
      <c r="M237" s="107">
        <v>420</v>
      </c>
      <c r="N237" s="80"/>
      <c r="O237" s="195">
        <v>90</v>
      </c>
      <c r="P237" s="36" t="s">
        <v>299</v>
      </c>
      <c r="Q237" s="36" t="s">
        <v>300</v>
      </c>
      <c r="R237" s="214"/>
      <c r="S237" s="38"/>
      <c r="T237" s="39"/>
      <c r="U237" s="39"/>
      <c r="V237" s="39"/>
      <c r="W237" s="39"/>
      <c r="Y237" s="69">
        <v>43.854500000000002</v>
      </c>
      <c r="Z237" s="70">
        <v>3.3443000000000001</v>
      </c>
      <c r="AA237" s="71">
        <v>24.0411</v>
      </c>
      <c r="AB237" s="67"/>
      <c r="AC237" s="67"/>
      <c r="AD237" s="68"/>
      <c r="AE237" s="185"/>
    </row>
    <row r="238" spans="1:52" x14ac:dyDescent="0.25">
      <c r="A238" s="165" t="s">
        <v>301</v>
      </c>
      <c r="B238" s="166" t="s">
        <v>302</v>
      </c>
      <c r="C238" s="167" t="s">
        <v>154</v>
      </c>
      <c r="D238" s="168" t="s">
        <v>303</v>
      </c>
      <c r="E238" s="173" t="s">
        <v>1926</v>
      </c>
      <c r="F238" s="325">
        <v>41.63</v>
      </c>
      <c r="G238" s="12"/>
      <c r="H238" s="80"/>
      <c r="I238" s="76">
        <v>0.97899999999999998</v>
      </c>
      <c r="J238" s="100" t="s">
        <v>55</v>
      </c>
      <c r="K238" s="52">
        <v>20</v>
      </c>
      <c r="L238" s="52" t="s">
        <v>192</v>
      </c>
      <c r="M238" s="106">
        <v>240</v>
      </c>
      <c r="N238" s="80"/>
      <c r="O238" s="194">
        <v>110</v>
      </c>
      <c r="P238" s="31">
        <v>70</v>
      </c>
      <c r="Q238" s="31">
        <v>28</v>
      </c>
      <c r="R238" s="213"/>
      <c r="S238" s="33"/>
      <c r="T238" s="39"/>
      <c r="U238" s="39"/>
      <c r="V238" s="39"/>
      <c r="W238" s="39"/>
      <c r="Y238" s="64">
        <v>55.683368834080717</v>
      </c>
      <c r="Z238" s="65">
        <v>4.2463576233183851</v>
      </c>
      <c r="AA238" s="66">
        <v>30.525702914798202</v>
      </c>
      <c r="AB238" s="67"/>
      <c r="AC238" s="67"/>
      <c r="AD238" s="68"/>
      <c r="AE238" s="185"/>
    </row>
    <row r="239" spans="1:52" x14ac:dyDescent="0.25">
      <c r="A239" s="169" t="s">
        <v>304</v>
      </c>
      <c r="B239" s="170" t="s">
        <v>305</v>
      </c>
      <c r="C239" s="171" t="s">
        <v>154</v>
      </c>
      <c r="D239" s="172" t="s">
        <v>306</v>
      </c>
      <c r="E239" s="174" t="s">
        <v>1926</v>
      </c>
      <c r="F239" s="326">
        <v>70.56</v>
      </c>
      <c r="G239" s="12"/>
      <c r="H239" s="80"/>
      <c r="I239" s="77">
        <v>1.19</v>
      </c>
      <c r="J239" s="101" t="s">
        <v>55</v>
      </c>
      <c r="K239" s="55">
        <v>12</v>
      </c>
      <c r="L239" s="55" t="s">
        <v>192</v>
      </c>
      <c r="M239" s="107">
        <v>144</v>
      </c>
      <c r="N239" s="80"/>
      <c r="O239" s="195">
        <v>125</v>
      </c>
      <c r="P239" s="36" t="s">
        <v>307</v>
      </c>
      <c r="Q239" s="36" t="s">
        <v>308</v>
      </c>
      <c r="R239" s="214"/>
      <c r="S239" s="38"/>
      <c r="T239" s="39"/>
      <c r="U239" s="39"/>
      <c r="V239" s="39"/>
      <c r="W239" s="39"/>
      <c r="Y239" s="69">
        <v>82.704999999999998</v>
      </c>
      <c r="Z239" s="70">
        <v>6.3069999999999995</v>
      </c>
      <c r="AA239" s="71">
        <v>45.338999999999999</v>
      </c>
      <c r="AB239" s="67"/>
      <c r="AC239" s="67"/>
      <c r="AD239" s="68"/>
      <c r="AE239" s="185"/>
    </row>
    <row r="240" spans="1:52" x14ac:dyDescent="0.25">
      <c r="A240" s="165" t="s">
        <v>309</v>
      </c>
      <c r="B240" s="166" t="s">
        <v>310</v>
      </c>
      <c r="C240" s="167" t="s">
        <v>154</v>
      </c>
      <c r="D240" s="168" t="s">
        <v>311</v>
      </c>
      <c r="E240" s="173" t="s">
        <v>1926</v>
      </c>
      <c r="F240" s="325">
        <v>202.27</v>
      </c>
      <c r="G240" s="12"/>
      <c r="H240" s="80"/>
      <c r="I240" s="76">
        <v>2.5</v>
      </c>
      <c r="J240" s="100" t="s">
        <v>55</v>
      </c>
      <c r="K240" s="52">
        <v>6</v>
      </c>
      <c r="L240" s="52" t="s">
        <v>260</v>
      </c>
      <c r="M240" s="106">
        <v>48</v>
      </c>
      <c r="N240" s="81"/>
      <c r="O240" s="194">
        <v>160</v>
      </c>
      <c r="P240" s="31">
        <v>88</v>
      </c>
      <c r="Q240" s="31">
        <v>44</v>
      </c>
      <c r="R240" s="213"/>
      <c r="S240" s="33"/>
      <c r="T240" s="39"/>
      <c r="U240" s="39"/>
      <c r="V240" s="39"/>
      <c r="W240" s="39"/>
      <c r="Y240" s="64">
        <f>69.5*I240</f>
        <v>173.75</v>
      </c>
      <c r="Z240" s="65">
        <f>5.3*I240</f>
        <v>13.25</v>
      </c>
      <c r="AA240" s="66">
        <f>38.1*I240</f>
        <v>95.25</v>
      </c>
      <c r="AB240" s="67"/>
      <c r="AC240" s="67"/>
      <c r="AD240" s="68"/>
      <c r="AE240" s="185"/>
    </row>
    <row r="241" spans="1:52" x14ac:dyDescent="0.25">
      <c r="A241" s="20"/>
      <c r="B241" s="21"/>
      <c r="C241" s="10"/>
      <c r="D241" s="20"/>
      <c r="E241" s="24"/>
      <c r="F241" s="327"/>
      <c r="G241"/>
      <c r="I241" s="17"/>
      <c r="K241" s="10"/>
      <c r="L241" s="10"/>
      <c r="M241" s="24"/>
      <c r="O241" s="48"/>
      <c r="P241" s="48"/>
      <c r="Q241" s="48"/>
      <c r="R241" s="217"/>
      <c r="S241" s="39"/>
      <c r="T241" s="39"/>
      <c r="U241" s="39"/>
      <c r="V241" s="39"/>
      <c r="W241" s="39"/>
      <c r="Y241" s="192"/>
      <c r="Z241" s="192"/>
      <c r="AA241" s="192"/>
      <c r="AB241" s="193"/>
      <c r="AC241" s="193"/>
      <c r="AD241" s="201"/>
      <c r="AE241" s="242"/>
    </row>
    <row r="242" spans="1:52" x14ac:dyDescent="0.25">
      <c r="A242" s="20"/>
      <c r="B242" s="21"/>
      <c r="C242" s="10"/>
      <c r="D242" s="20"/>
      <c r="E242" s="24"/>
      <c r="F242" s="327"/>
      <c r="G242"/>
      <c r="I242" s="17"/>
      <c r="K242" s="10"/>
      <c r="L242" s="10"/>
      <c r="M242" s="24"/>
      <c r="O242" s="48"/>
      <c r="P242" s="48"/>
      <c r="Q242" s="48"/>
      <c r="R242" s="217"/>
      <c r="S242" s="39"/>
      <c r="T242" s="39"/>
      <c r="U242" s="39"/>
      <c r="V242" s="39"/>
      <c r="W242" s="39"/>
      <c r="Y242" s="192"/>
      <c r="Z242" s="192"/>
      <c r="AA242" s="192"/>
      <c r="AB242" s="193"/>
      <c r="AC242" s="193"/>
      <c r="AD242" s="201"/>
      <c r="AE242" s="242"/>
    </row>
    <row r="243" spans="1:52" ht="51" customHeight="1" x14ac:dyDescent="0.25">
      <c r="A243" s="2" t="s">
        <v>22</v>
      </c>
      <c r="B243" s="114" t="s">
        <v>23</v>
      </c>
      <c r="C243" s="2" t="s">
        <v>24</v>
      </c>
      <c r="D243" s="2" t="s">
        <v>25</v>
      </c>
      <c r="E243" s="2" t="s">
        <v>26</v>
      </c>
      <c r="F243" s="324" t="s">
        <v>138</v>
      </c>
      <c r="G243" s="275" t="s">
        <v>1</v>
      </c>
      <c r="I243" s="57" t="s">
        <v>121</v>
      </c>
      <c r="J243" s="93" t="s">
        <v>122</v>
      </c>
      <c r="K243" s="59" t="s">
        <v>123</v>
      </c>
      <c r="L243" s="58" t="s">
        <v>30</v>
      </c>
      <c r="M243" s="93" t="s">
        <v>124</v>
      </c>
      <c r="O243" s="27" t="s">
        <v>2013</v>
      </c>
      <c r="P243" s="27" t="s">
        <v>2014</v>
      </c>
      <c r="Q243" s="59" t="s">
        <v>33</v>
      </c>
      <c r="R243" s="58" t="s">
        <v>2019</v>
      </c>
      <c r="S243" s="219" t="s">
        <v>2016</v>
      </c>
      <c r="T243" s="27" t="s">
        <v>2020</v>
      </c>
      <c r="U243" s="219" t="s">
        <v>2021</v>
      </c>
      <c r="V243" s="27" t="s">
        <v>2022</v>
      </c>
      <c r="W243" s="140"/>
      <c r="Y243" s="61" t="s">
        <v>34</v>
      </c>
      <c r="Z243" s="61" t="s">
        <v>35</v>
      </c>
      <c r="AA243" s="61" t="s">
        <v>36</v>
      </c>
      <c r="AB243" s="62" t="s">
        <v>37</v>
      </c>
      <c r="AC243" s="62" t="s">
        <v>38</v>
      </c>
      <c r="AD243" s="63" t="s">
        <v>39</v>
      </c>
      <c r="AE243" s="185"/>
      <c r="AZ243" s="15"/>
    </row>
    <row r="244" spans="1:52" x14ac:dyDescent="0.25">
      <c r="A244" s="165" t="s">
        <v>2055</v>
      </c>
      <c r="B244" s="166">
        <v>8433375074123</v>
      </c>
      <c r="C244" s="167" t="s">
        <v>154</v>
      </c>
      <c r="D244" s="168" t="s">
        <v>2029</v>
      </c>
      <c r="E244" s="173" t="s">
        <v>1926</v>
      </c>
      <c r="F244" s="325">
        <v>0.52</v>
      </c>
      <c r="G244" s="12"/>
      <c r="I244" s="76">
        <v>1.7000000000000001E-2</v>
      </c>
      <c r="J244" s="100">
        <v>10</v>
      </c>
      <c r="K244" s="52">
        <v>250</v>
      </c>
      <c r="L244" s="52"/>
      <c r="M244" s="106"/>
      <c r="N244" s="80"/>
      <c r="O244" s="194">
        <v>20</v>
      </c>
      <c r="P244" s="31">
        <v>29</v>
      </c>
      <c r="Q244" s="31">
        <v>23</v>
      </c>
      <c r="R244" s="213">
        <v>23</v>
      </c>
      <c r="S244" s="33">
        <v>8</v>
      </c>
      <c r="T244" s="194">
        <v>8</v>
      </c>
      <c r="U244" s="31">
        <v>15</v>
      </c>
      <c r="V244" s="31">
        <v>15</v>
      </c>
      <c r="W244" s="39"/>
      <c r="Y244" s="64"/>
      <c r="Z244" s="65"/>
      <c r="AA244" s="66"/>
      <c r="AB244" s="67"/>
      <c r="AC244" s="67"/>
      <c r="AD244" s="68"/>
      <c r="AE244" s="242"/>
    </row>
    <row r="245" spans="1:52" x14ac:dyDescent="0.25">
      <c r="A245" s="169" t="s">
        <v>2056</v>
      </c>
      <c r="B245" s="170">
        <v>8433375074130</v>
      </c>
      <c r="C245" s="171" t="s">
        <v>154</v>
      </c>
      <c r="D245" s="172" t="s">
        <v>2030</v>
      </c>
      <c r="E245" s="174" t="s">
        <v>1926</v>
      </c>
      <c r="F245" s="326">
        <v>0.81</v>
      </c>
      <c r="G245" s="12"/>
      <c r="I245" s="77">
        <v>2.7E-2</v>
      </c>
      <c r="J245" s="101">
        <v>10</v>
      </c>
      <c r="K245" s="55">
        <v>150</v>
      </c>
      <c r="L245" s="55"/>
      <c r="M245" s="107"/>
      <c r="N245" s="80"/>
      <c r="O245" s="195">
        <v>25</v>
      </c>
      <c r="P245" s="36">
        <v>35</v>
      </c>
      <c r="Q245" s="36">
        <v>22</v>
      </c>
      <c r="R245" s="214">
        <v>29</v>
      </c>
      <c r="S245" s="38">
        <v>5</v>
      </c>
      <c r="T245" s="195">
        <v>12</v>
      </c>
      <c r="U245" s="36">
        <v>17</v>
      </c>
      <c r="V245" s="36">
        <v>17</v>
      </c>
      <c r="W245" s="39"/>
      <c r="Y245" s="69"/>
      <c r="Z245" s="70"/>
      <c r="AA245" s="71"/>
      <c r="AB245" s="67"/>
      <c r="AC245" s="67"/>
      <c r="AD245" s="68"/>
      <c r="AE245" s="242"/>
    </row>
    <row r="246" spans="1:52" x14ac:dyDescent="0.25">
      <c r="A246" s="165" t="s">
        <v>2057</v>
      </c>
      <c r="B246" s="166">
        <v>8433375074147</v>
      </c>
      <c r="C246" s="167" t="s">
        <v>154</v>
      </c>
      <c r="D246" s="168" t="s">
        <v>2031</v>
      </c>
      <c r="E246" s="173" t="s">
        <v>1926</v>
      </c>
      <c r="F246" s="325">
        <v>1.77</v>
      </c>
      <c r="G246" s="12"/>
      <c r="I246" s="76">
        <v>4.8000000000000001E-2</v>
      </c>
      <c r="J246" s="100">
        <v>10</v>
      </c>
      <c r="K246" s="52">
        <v>80</v>
      </c>
      <c r="L246" s="52"/>
      <c r="M246" s="106"/>
      <c r="N246" s="80"/>
      <c r="O246" s="194">
        <v>32</v>
      </c>
      <c r="P246" s="31">
        <v>43</v>
      </c>
      <c r="Q246" s="31">
        <v>29</v>
      </c>
      <c r="R246" s="213">
        <v>37</v>
      </c>
      <c r="S246" s="33">
        <v>9</v>
      </c>
      <c r="T246" s="194">
        <v>20</v>
      </c>
      <c r="U246" s="31">
        <v>20</v>
      </c>
      <c r="V246" s="31">
        <v>17</v>
      </c>
      <c r="W246" s="39"/>
      <c r="Y246" s="64"/>
      <c r="Z246" s="65"/>
      <c r="AA246" s="66"/>
      <c r="AB246" s="67"/>
      <c r="AC246" s="67"/>
      <c r="AD246" s="68"/>
      <c r="AE246" s="242"/>
    </row>
    <row r="247" spans="1:52" x14ac:dyDescent="0.25">
      <c r="A247" s="169" t="s">
        <v>2058</v>
      </c>
      <c r="B247" s="170">
        <v>8433375074154</v>
      </c>
      <c r="C247" s="171" t="s">
        <v>154</v>
      </c>
      <c r="D247" s="172" t="s">
        <v>2032</v>
      </c>
      <c r="E247" s="174" t="s">
        <v>1926</v>
      </c>
      <c r="F247" s="326">
        <v>2.37</v>
      </c>
      <c r="G247" s="12"/>
      <c r="I247" s="77">
        <v>7.0000000000000007E-2</v>
      </c>
      <c r="J247" s="101">
        <v>5</v>
      </c>
      <c r="K247" s="55">
        <v>40</v>
      </c>
      <c r="L247" s="55"/>
      <c r="M247" s="107"/>
      <c r="N247" s="80"/>
      <c r="O247" s="195">
        <v>40</v>
      </c>
      <c r="P247" s="36">
        <v>53</v>
      </c>
      <c r="Q247" s="36">
        <v>35</v>
      </c>
      <c r="R247" s="214">
        <v>34</v>
      </c>
      <c r="S247" s="38">
        <v>14</v>
      </c>
      <c r="T247" s="195">
        <v>13</v>
      </c>
      <c r="U247" s="36">
        <v>21</v>
      </c>
      <c r="V247" s="36">
        <v>21</v>
      </c>
      <c r="W247" s="39"/>
      <c r="Y247" s="69"/>
      <c r="Z247" s="70"/>
      <c r="AA247" s="71"/>
      <c r="AB247" s="67"/>
      <c r="AC247" s="67"/>
      <c r="AD247" s="68"/>
      <c r="AE247" s="242"/>
    </row>
    <row r="248" spans="1:52" x14ac:dyDescent="0.25">
      <c r="C248" t="s">
        <v>210</v>
      </c>
      <c r="D248"/>
      <c r="F248" s="327"/>
      <c r="G248" s="13"/>
      <c r="I248" s="17"/>
      <c r="L248" s="10"/>
      <c r="N248" s="81"/>
      <c r="AE248" s="242"/>
      <c r="AZ248" s="15"/>
    </row>
    <row r="249" spans="1:52" x14ac:dyDescent="0.25">
      <c r="D249"/>
      <c r="F249" s="327"/>
      <c r="G249" s="13"/>
      <c r="I249" s="17"/>
      <c r="L249" s="10"/>
      <c r="AE249" s="242"/>
      <c r="AZ249" s="15"/>
    </row>
    <row r="250" spans="1:52" ht="51" customHeight="1" x14ac:dyDescent="0.25">
      <c r="A250" s="2" t="s">
        <v>22</v>
      </c>
      <c r="B250" s="114" t="s">
        <v>23</v>
      </c>
      <c r="C250" s="2" t="s">
        <v>24</v>
      </c>
      <c r="D250" s="2" t="s">
        <v>25</v>
      </c>
      <c r="E250" s="2" t="s">
        <v>26</v>
      </c>
      <c r="F250" s="324" t="s">
        <v>138</v>
      </c>
      <c r="G250" s="275" t="s">
        <v>1</v>
      </c>
      <c r="I250" s="57" t="s">
        <v>121</v>
      </c>
      <c r="J250" s="93" t="s">
        <v>122</v>
      </c>
      <c r="K250" s="59" t="s">
        <v>123</v>
      </c>
      <c r="L250" s="58" t="s">
        <v>30</v>
      </c>
      <c r="M250" s="162" t="s">
        <v>124</v>
      </c>
      <c r="O250" s="27" t="s">
        <v>139</v>
      </c>
      <c r="P250" s="28" t="s">
        <v>140</v>
      </c>
      <c r="Q250" s="28" t="s">
        <v>141</v>
      </c>
      <c r="R250" s="220" t="s">
        <v>142</v>
      </c>
      <c r="S250" s="28"/>
      <c r="T250" s="140"/>
      <c r="U250" s="140"/>
      <c r="V250" s="140"/>
      <c r="W250" s="140"/>
      <c r="Y250" s="61" t="s">
        <v>34</v>
      </c>
      <c r="Z250" s="61" t="s">
        <v>35</v>
      </c>
      <c r="AA250" s="61" t="s">
        <v>36</v>
      </c>
      <c r="AB250" s="62" t="s">
        <v>37</v>
      </c>
      <c r="AC250" s="62" t="s">
        <v>38</v>
      </c>
      <c r="AD250" s="63" t="s">
        <v>39</v>
      </c>
      <c r="AE250" s="185"/>
      <c r="AZ250" s="15"/>
    </row>
    <row r="251" spans="1:52" x14ac:dyDescent="0.25">
      <c r="A251" s="165" t="s">
        <v>1057</v>
      </c>
      <c r="B251" s="166">
        <v>8433375023183</v>
      </c>
      <c r="C251" s="167" t="s">
        <v>145</v>
      </c>
      <c r="D251" s="168" t="s">
        <v>1969</v>
      </c>
      <c r="E251" s="173" t="s">
        <v>1035</v>
      </c>
      <c r="F251" s="325">
        <v>55.05</v>
      </c>
      <c r="G251" s="12"/>
      <c r="H251" s="80"/>
      <c r="I251" s="89">
        <v>0.81499999999999995</v>
      </c>
      <c r="J251" s="52">
        <v>1</v>
      </c>
      <c r="K251" s="52">
        <v>32</v>
      </c>
      <c r="L251" s="52" t="s">
        <v>192</v>
      </c>
      <c r="M251" s="106">
        <v>384</v>
      </c>
      <c r="N251" s="79"/>
      <c r="O251" s="194">
        <v>63</v>
      </c>
      <c r="P251" s="31">
        <v>81</v>
      </c>
      <c r="Q251" s="31">
        <v>133</v>
      </c>
      <c r="R251" s="213">
        <v>61</v>
      </c>
      <c r="S251" s="33"/>
      <c r="T251" s="39"/>
      <c r="U251" s="39"/>
      <c r="V251" s="39"/>
      <c r="W251" s="39"/>
      <c r="Y251" s="64">
        <f t="shared" ref="Y251:Y256" si="3">69.5*I251</f>
        <v>56.642499999999998</v>
      </c>
      <c r="Z251" s="65">
        <f t="shared" ref="Z251:Z256" si="4">5.3*I251</f>
        <v>4.3194999999999997</v>
      </c>
      <c r="AA251" s="66">
        <f t="shared" ref="AA251:AA256" si="5">38.1*I251</f>
        <v>31.051500000000001</v>
      </c>
      <c r="AB251" s="67"/>
      <c r="AC251" s="67"/>
      <c r="AD251" s="68"/>
      <c r="AE251" s="185"/>
    </row>
    <row r="252" spans="1:52" x14ac:dyDescent="0.25">
      <c r="A252" s="169" t="s">
        <v>1058</v>
      </c>
      <c r="B252" s="170">
        <v>8433375023190</v>
      </c>
      <c r="C252" s="171" t="s">
        <v>145</v>
      </c>
      <c r="D252" s="172" t="s">
        <v>1970</v>
      </c>
      <c r="E252" s="174" t="s">
        <v>1035</v>
      </c>
      <c r="F252" s="326">
        <v>79.459999999999994</v>
      </c>
      <c r="G252" s="12"/>
      <c r="H252" s="80"/>
      <c r="I252" s="90">
        <v>0.84</v>
      </c>
      <c r="J252" s="55">
        <v>1</v>
      </c>
      <c r="K252" s="55">
        <v>18</v>
      </c>
      <c r="L252" s="55" t="s">
        <v>192</v>
      </c>
      <c r="M252" s="107">
        <v>216</v>
      </c>
      <c r="N252" s="80"/>
      <c r="O252" s="195">
        <v>75</v>
      </c>
      <c r="P252" s="36">
        <v>95</v>
      </c>
      <c r="Q252" s="36">
        <v>146</v>
      </c>
      <c r="R252" s="214">
        <v>66</v>
      </c>
      <c r="S252" s="38"/>
      <c r="T252" s="39"/>
      <c r="U252" s="39"/>
      <c r="V252" s="39"/>
      <c r="W252" s="39"/>
      <c r="Y252" s="69">
        <f t="shared" si="3"/>
        <v>58.379999999999995</v>
      </c>
      <c r="Z252" s="70">
        <f t="shared" si="4"/>
        <v>4.452</v>
      </c>
      <c r="AA252" s="71">
        <f t="shared" si="5"/>
        <v>32.003999999999998</v>
      </c>
      <c r="AB252" s="67"/>
      <c r="AC252" s="67"/>
      <c r="AD252" s="68"/>
      <c r="AE252" s="185"/>
    </row>
    <row r="253" spans="1:52" x14ac:dyDescent="0.25">
      <c r="A253" s="165" t="s">
        <v>1059</v>
      </c>
      <c r="B253" s="166">
        <v>8433375023206</v>
      </c>
      <c r="C253" s="167" t="s">
        <v>145</v>
      </c>
      <c r="D253" s="168" t="s">
        <v>1971</v>
      </c>
      <c r="E253" s="173" t="s">
        <v>1035</v>
      </c>
      <c r="F253" s="325">
        <v>97.01</v>
      </c>
      <c r="G253" s="12"/>
      <c r="H253" s="80"/>
      <c r="I253" s="89">
        <v>1.125</v>
      </c>
      <c r="J253" s="52">
        <v>1</v>
      </c>
      <c r="K253" s="52">
        <v>15</v>
      </c>
      <c r="L253" s="52" t="s">
        <v>192</v>
      </c>
      <c r="M253" s="106">
        <v>180</v>
      </c>
      <c r="N253" s="80"/>
      <c r="O253" s="194">
        <v>90</v>
      </c>
      <c r="P253" s="31">
        <v>116</v>
      </c>
      <c r="Q253" s="31">
        <v>160</v>
      </c>
      <c r="R253" s="213">
        <v>70</v>
      </c>
      <c r="S253" s="33"/>
      <c r="T253" s="39"/>
      <c r="U253" s="39"/>
      <c r="V253" s="39"/>
      <c r="W253" s="39"/>
      <c r="Y253" s="64">
        <f t="shared" si="3"/>
        <v>78.1875</v>
      </c>
      <c r="Z253" s="65">
        <f t="shared" si="4"/>
        <v>5.9624999999999995</v>
      </c>
      <c r="AA253" s="66">
        <f t="shared" si="5"/>
        <v>42.862500000000004</v>
      </c>
      <c r="AB253" s="67"/>
      <c r="AC253" s="67"/>
      <c r="AD253" s="68"/>
      <c r="AE253" s="185"/>
    </row>
    <row r="254" spans="1:52" x14ac:dyDescent="0.25">
      <c r="A254" s="169" t="s">
        <v>1060</v>
      </c>
      <c r="B254" s="170">
        <v>8433375023213</v>
      </c>
      <c r="C254" s="171" t="s">
        <v>145</v>
      </c>
      <c r="D254" s="172" t="s">
        <v>1972</v>
      </c>
      <c r="E254" s="174" t="s">
        <v>1035</v>
      </c>
      <c r="F254" s="326">
        <v>136.94</v>
      </c>
      <c r="G254" s="12"/>
      <c r="H254" s="80"/>
      <c r="I254" s="90">
        <v>1.7549999999999999</v>
      </c>
      <c r="J254" s="55">
        <v>1</v>
      </c>
      <c r="K254" s="55">
        <v>12</v>
      </c>
      <c r="L254" s="55" t="s">
        <v>192</v>
      </c>
      <c r="M254" s="107">
        <v>144</v>
      </c>
      <c r="N254" s="80"/>
      <c r="O254" s="195">
        <v>110</v>
      </c>
      <c r="P254" s="36">
        <v>141</v>
      </c>
      <c r="Q254" s="36">
        <v>190</v>
      </c>
      <c r="R254" s="214">
        <v>82</v>
      </c>
      <c r="S254" s="38"/>
      <c r="T254" s="39"/>
      <c r="U254" s="39"/>
      <c r="V254" s="39"/>
      <c r="W254" s="39"/>
      <c r="Y254" s="69">
        <f t="shared" si="3"/>
        <v>121.9725</v>
      </c>
      <c r="Z254" s="70">
        <f t="shared" si="4"/>
        <v>9.301499999999999</v>
      </c>
      <c r="AA254" s="71">
        <f t="shared" si="5"/>
        <v>66.865499999999997</v>
      </c>
      <c r="AB254" s="67"/>
      <c r="AC254" s="67"/>
      <c r="AD254" s="157" t="s">
        <v>62</v>
      </c>
      <c r="AE254" s="185"/>
    </row>
    <row r="255" spans="1:52" x14ac:dyDescent="0.25">
      <c r="A255" s="165" t="s">
        <v>1061</v>
      </c>
      <c r="B255" s="166">
        <v>8433375023220</v>
      </c>
      <c r="C255" s="167" t="s">
        <v>145</v>
      </c>
      <c r="D255" s="168" t="s">
        <v>1973</v>
      </c>
      <c r="E255" s="173" t="s">
        <v>1035</v>
      </c>
      <c r="F255" s="325">
        <v>237.62</v>
      </c>
      <c r="G255" s="12"/>
      <c r="H255" s="80"/>
      <c r="I255" s="89">
        <v>2.0449999999999999</v>
      </c>
      <c r="J255" s="52">
        <v>1</v>
      </c>
      <c r="K255" s="52">
        <v>10</v>
      </c>
      <c r="L255" s="52" t="s">
        <v>192</v>
      </c>
      <c r="M255" s="106">
        <v>120</v>
      </c>
      <c r="N255" s="80"/>
      <c r="O255" s="194">
        <v>125</v>
      </c>
      <c r="P255" s="31">
        <v>159</v>
      </c>
      <c r="Q255" s="31">
        <v>201</v>
      </c>
      <c r="R255" s="213">
        <v>85</v>
      </c>
      <c r="S255" s="33"/>
      <c r="T255" s="39"/>
      <c r="U255" s="39"/>
      <c r="V255" s="39"/>
      <c r="W255" s="39"/>
      <c r="Y255" s="64">
        <f t="shared" si="3"/>
        <v>142.1275</v>
      </c>
      <c r="Z255" s="65">
        <f t="shared" si="4"/>
        <v>10.8385</v>
      </c>
      <c r="AA255" s="66">
        <f t="shared" si="5"/>
        <v>77.914500000000004</v>
      </c>
      <c r="AB255" s="67"/>
      <c r="AC255" s="67"/>
      <c r="AD255" s="68"/>
      <c r="AE255" s="185"/>
    </row>
    <row r="256" spans="1:52" x14ac:dyDescent="0.25">
      <c r="A256" s="169" t="s">
        <v>1062</v>
      </c>
      <c r="B256" s="170">
        <v>8433375023237</v>
      </c>
      <c r="C256" s="171" t="s">
        <v>145</v>
      </c>
      <c r="D256" s="172" t="s">
        <v>1974</v>
      </c>
      <c r="E256" s="174" t="s">
        <v>1035</v>
      </c>
      <c r="F256" s="326">
        <v>267.45999999999998</v>
      </c>
      <c r="G256" s="12"/>
      <c r="H256" s="80"/>
      <c r="I256" s="90">
        <v>3.6520000000000001</v>
      </c>
      <c r="J256" s="55">
        <v>1</v>
      </c>
      <c r="K256" s="55">
        <v>4</v>
      </c>
      <c r="L256" s="55" t="s">
        <v>192</v>
      </c>
      <c r="M256" s="107">
        <v>48</v>
      </c>
      <c r="N256" s="80"/>
      <c r="O256" s="195">
        <v>160</v>
      </c>
      <c r="P256" s="36">
        <v>198</v>
      </c>
      <c r="Q256" s="36">
        <v>330</v>
      </c>
      <c r="R256" s="214">
        <v>107</v>
      </c>
      <c r="S256" s="38"/>
      <c r="T256" s="39"/>
      <c r="U256" s="39"/>
      <c r="V256" s="39"/>
      <c r="W256" s="39"/>
      <c r="Y256" s="69">
        <f t="shared" si="3"/>
        <v>253.81400000000002</v>
      </c>
      <c r="Z256" s="70">
        <f t="shared" si="4"/>
        <v>19.355599999999999</v>
      </c>
      <c r="AA256" s="71">
        <f t="shared" si="5"/>
        <v>139.1412</v>
      </c>
      <c r="AB256" s="67"/>
      <c r="AC256" s="67"/>
      <c r="AD256" s="68"/>
      <c r="AE256" s="185"/>
    </row>
    <row r="257" spans="1:52" x14ac:dyDescent="0.25">
      <c r="A257" s="165" t="s">
        <v>1968</v>
      </c>
      <c r="B257" s="166">
        <v>8433375071726</v>
      </c>
      <c r="C257" s="167" t="s">
        <v>145</v>
      </c>
      <c r="D257" s="168" t="s">
        <v>1983</v>
      </c>
      <c r="E257" s="173" t="s">
        <v>1035</v>
      </c>
      <c r="F257" s="325">
        <v>548.69000000000005</v>
      </c>
      <c r="G257" s="240"/>
      <c r="I257" s="89"/>
      <c r="J257" s="52">
        <v>1</v>
      </c>
      <c r="K257" s="52">
        <v>1</v>
      </c>
      <c r="L257" s="52"/>
      <c r="M257" s="106"/>
      <c r="N257" s="81"/>
      <c r="O257" s="194">
        <v>200</v>
      </c>
      <c r="P257" s="31">
        <v>254</v>
      </c>
      <c r="Q257" s="31">
        <v>330</v>
      </c>
      <c r="R257" s="213">
        <v>105</v>
      </c>
      <c r="S257" s="33"/>
      <c r="T257" s="39"/>
      <c r="U257" s="39"/>
      <c r="V257" s="39"/>
      <c r="W257" s="39"/>
      <c r="Y257" s="64"/>
      <c r="Z257" s="65"/>
      <c r="AA257" s="66"/>
      <c r="AB257" s="67"/>
      <c r="AC257" s="67"/>
      <c r="AD257" s="241"/>
      <c r="AE257" s="185"/>
    </row>
    <row r="258" spans="1:52" x14ac:dyDescent="0.25">
      <c r="D258"/>
      <c r="F258" s="327"/>
      <c r="G258" s="13"/>
      <c r="I258" s="17"/>
      <c r="L258" s="10"/>
      <c r="AE258" s="185"/>
      <c r="AZ258" s="15"/>
    </row>
    <row r="259" spans="1:52" x14ac:dyDescent="0.25">
      <c r="D259"/>
      <c r="F259" s="327"/>
      <c r="G259" s="13"/>
      <c r="I259" s="17"/>
      <c r="L259" s="10"/>
      <c r="AE259" s="185"/>
      <c r="AZ259" s="15"/>
    </row>
    <row r="260" spans="1:52" ht="51" customHeight="1" x14ac:dyDescent="0.25">
      <c r="A260" s="2" t="s">
        <v>22</v>
      </c>
      <c r="B260" s="114" t="s">
        <v>23</v>
      </c>
      <c r="C260" s="2" t="s">
        <v>24</v>
      </c>
      <c r="D260" s="2" t="s">
        <v>25</v>
      </c>
      <c r="E260" s="2" t="s">
        <v>26</v>
      </c>
      <c r="F260" s="324" t="s">
        <v>138</v>
      </c>
      <c r="G260" s="2" t="s">
        <v>1</v>
      </c>
      <c r="H260" s="80"/>
      <c r="I260" s="57" t="s">
        <v>121</v>
      </c>
      <c r="J260" s="93" t="s">
        <v>122</v>
      </c>
      <c r="K260" s="59" t="s">
        <v>123</v>
      </c>
      <c r="L260" s="58" t="s">
        <v>30</v>
      </c>
      <c r="M260" s="162" t="s">
        <v>124</v>
      </c>
      <c r="O260" s="27" t="s">
        <v>140</v>
      </c>
      <c r="P260" s="28" t="s">
        <v>1485</v>
      </c>
      <c r="Q260" s="41" t="s">
        <v>1494</v>
      </c>
      <c r="R260" s="220"/>
      <c r="S260" s="27"/>
      <c r="T260" s="97"/>
      <c r="U260" s="97"/>
      <c r="V260" s="97"/>
      <c r="W260" s="97"/>
      <c r="Y260" s="61" t="s">
        <v>34</v>
      </c>
      <c r="Z260" s="61" t="s">
        <v>35</v>
      </c>
      <c r="AA260" s="61" t="s">
        <v>36</v>
      </c>
      <c r="AB260" s="62" t="s">
        <v>37</v>
      </c>
      <c r="AC260" s="62" t="s">
        <v>38</v>
      </c>
      <c r="AD260" s="63" t="s">
        <v>39</v>
      </c>
      <c r="AE260" s="185"/>
      <c r="AZ260" s="15"/>
    </row>
    <row r="261" spans="1:52" x14ac:dyDescent="0.25">
      <c r="A261" s="165" t="s">
        <v>1545</v>
      </c>
      <c r="B261" s="166" t="s">
        <v>1546</v>
      </c>
      <c r="C261" s="167" t="s">
        <v>769</v>
      </c>
      <c r="D261" s="168" t="s">
        <v>1547</v>
      </c>
      <c r="E261" s="173" t="s">
        <v>1927</v>
      </c>
      <c r="F261" s="325">
        <v>159.5</v>
      </c>
      <c r="G261" s="82"/>
      <c r="H261" s="80"/>
      <c r="I261" s="257">
        <v>3.0727184761396122</v>
      </c>
      <c r="J261" s="100" t="s">
        <v>55</v>
      </c>
      <c r="K261" s="52">
        <v>84</v>
      </c>
      <c r="L261" s="52" t="s">
        <v>762</v>
      </c>
      <c r="M261" s="52">
        <v>84</v>
      </c>
      <c r="N261" s="80"/>
      <c r="O261" s="31">
        <v>160</v>
      </c>
      <c r="P261" s="259">
        <v>194.352</v>
      </c>
      <c r="Q261" s="52">
        <v>134</v>
      </c>
      <c r="R261" s="30" t="s">
        <v>1499</v>
      </c>
      <c r="S261" s="33"/>
      <c r="T261" s="9"/>
      <c r="U261" s="9"/>
      <c r="V261" s="9"/>
      <c r="W261" s="9"/>
      <c r="X261" s="9"/>
      <c r="Y261" s="251">
        <v>99.920746666666659</v>
      </c>
      <c r="Z261" s="252">
        <v>7.8661013333333329</v>
      </c>
      <c r="AA261" s="260">
        <v>70.157120000000006</v>
      </c>
      <c r="AB261" s="67"/>
      <c r="AC261" s="67"/>
      <c r="AD261" s="68"/>
      <c r="AE261" s="185"/>
    </row>
    <row r="262" spans="1:52" x14ac:dyDescent="0.25">
      <c r="A262" s="169" t="s">
        <v>1548</v>
      </c>
      <c r="B262" s="170" t="s">
        <v>1549</v>
      </c>
      <c r="C262" s="171" t="s">
        <v>769</v>
      </c>
      <c r="D262" s="172" t="s">
        <v>1550</v>
      </c>
      <c r="E262" s="174" t="s">
        <v>1927</v>
      </c>
      <c r="F262" s="326">
        <v>208.85</v>
      </c>
      <c r="G262" s="82"/>
      <c r="H262" s="80"/>
      <c r="I262" s="258">
        <v>7.2049347061659637</v>
      </c>
      <c r="J262" s="101" t="s">
        <v>55</v>
      </c>
      <c r="K262" s="55">
        <v>25</v>
      </c>
      <c r="L262" s="55" t="s">
        <v>762</v>
      </c>
      <c r="M262" s="55">
        <v>25</v>
      </c>
      <c r="N262" s="80"/>
      <c r="O262" s="36">
        <v>200</v>
      </c>
      <c r="P262" s="245">
        <v>308.44</v>
      </c>
      <c r="Q262" s="55">
        <v>233</v>
      </c>
      <c r="R262" s="35" t="s">
        <v>1499</v>
      </c>
      <c r="S262" s="38"/>
      <c r="T262" s="9"/>
      <c r="U262" s="9"/>
      <c r="V262" s="9"/>
      <c r="W262" s="9"/>
      <c r="X262" s="9"/>
      <c r="Y262" s="254">
        <v>224.74570588235295</v>
      </c>
      <c r="Z262" s="255">
        <v>17.692747058823528</v>
      </c>
      <c r="AA262" s="261">
        <v>157.80017647058824</v>
      </c>
      <c r="AB262" s="67"/>
      <c r="AC262" s="67"/>
      <c r="AD262" s="68"/>
      <c r="AE262" s="185"/>
    </row>
    <row r="263" spans="1:52" x14ac:dyDescent="0.25">
      <c r="A263" s="165" t="s">
        <v>1551</v>
      </c>
      <c r="B263" s="166" t="s">
        <v>1552</v>
      </c>
      <c r="C263" s="167" t="s">
        <v>769</v>
      </c>
      <c r="D263" s="168" t="s">
        <v>1553</v>
      </c>
      <c r="E263" s="173" t="s">
        <v>1927</v>
      </c>
      <c r="F263" s="325">
        <v>347.91</v>
      </c>
      <c r="G263" s="83"/>
      <c r="H263" s="80"/>
      <c r="I263" s="257">
        <v>11.906945632451881</v>
      </c>
      <c r="J263" s="100" t="s">
        <v>55</v>
      </c>
      <c r="K263" s="52">
        <v>24</v>
      </c>
      <c r="L263" s="52" t="s">
        <v>762</v>
      </c>
      <c r="M263" s="52">
        <v>24</v>
      </c>
      <c r="N263" s="80"/>
      <c r="O263" s="31">
        <v>250</v>
      </c>
      <c r="P263" s="259">
        <v>325.8</v>
      </c>
      <c r="Q263" s="52">
        <v>231.5</v>
      </c>
      <c r="R263" s="30" t="s">
        <v>1499</v>
      </c>
      <c r="S263" s="33"/>
      <c r="T263" s="9"/>
      <c r="U263" s="9"/>
      <c r="V263" s="9"/>
      <c r="W263" s="9"/>
      <c r="X263" s="9"/>
      <c r="Y263" s="251">
        <v>539.22953125000004</v>
      </c>
      <c r="Z263" s="252">
        <v>42.449984375000007</v>
      </c>
      <c r="AA263" s="260">
        <v>378.60796875000005</v>
      </c>
      <c r="AB263" s="67"/>
      <c r="AC263" s="67"/>
      <c r="AD263" s="68"/>
      <c r="AE263" s="185"/>
    </row>
    <row r="264" spans="1:52" x14ac:dyDescent="0.25">
      <c r="A264" s="169" t="s">
        <v>1554</v>
      </c>
      <c r="B264" s="170" t="s">
        <v>1555</v>
      </c>
      <c r="C264" s="171" t="s">
        <v>769</v>
      </c>
      <c r="D264" s="172" t="s">
        <v>1556</v>
      </c>
      <c r="E264" s="174" t="s">
        <v>1927</v>
      </c>
      <c r="F264" s="326">
        <v>680.95</v>
      </c>
      <c r="G264" s="83"/>
      <c r="H264" s="80"/>
      <c r="I264" s="258">
        <v>20.449049728452497</v>
      </c>
      <c r="J264" s="101" t="s">
        <v>55</v>
      </c>
      <c r="K264" s="55">
        <v>16</v>
      </c>
      <c r="L264" s="55" t="s">
        <v>762</v>
      </c>
      <c r="M264" s="55">
        <v>16</v>
      </c>
      <c r="N264" s="80"/>
      <c r="O264" s="36">
        <v>315</v>
      </c>
      <c r="P264" s="245">
        <v>352.31799999999998</v>
      </c>
      <c r="Q264" s="55">
        <v>233.5</v>
      </c>
      <c r="R264" s="35" t="s">
        <v>1499</v>
      </c>
      <c r="S264" s="38"/>
      <c r="T264" s="9"/>
      <c r="U264" s="9"/>
      <c r="V264" s="9"/>
      <c r="W264" s="9"/>
      <c r="X264" s="9"/>
      <c r="Y264" s="254">
        <v>638.53071999999986</v>
      </c>
      <c r="Z264" s="255">
        <v>50.267311999999997</v>
      </c>
      <c r="AA264" s="261">
        <v>448.33007999999995</v>
      </c>
      <c r="AB264" s="67"/>
      <c r="AC264" s="67"/>
      <c r="AD264" s="68"/>
      <c r="AE264" s="185"/>
    </row>
    <row r="265" spans="1:52" x14ac:dyDescent="0.25">
      <c r="A265" s="165" t="s">
        <v>1557</v>
      </c>
      <c r="B265" s="166" t="s">
        <v>1558</v>
      </c>
      <c r="C265" s="167" t="s">
        <v>769</v>
      </c>
      <c r="D265" s="168" t="s">
        <v>1559</v>
      </c>
      <c r="E265" s="173" t="s">
        <v>1927</v>
      </c>
      <c r="F265" s="325">
        <v>1031</v>
      </c>
      <c r="G265" s="83"/>
      <c r="H265" s="80"/>
      <c r="I265" s="257">
        <v>28.380864428894828</v>
      </c>
      <c r="J265" s="100" t="s">
        <v>55</v>
      </c>
      <c r="K265" s="52">
        <v>9</v>
      </c>
      <c r="L265" s="52" t="s">
        <v>762</v>
      </c>
      <c r="M265" s="52">
        <v>9</v>
      </c>
      <c r="N265" s="80"/>
      <c r="O265" s="31">
        <v>355</v>
      </c>
      <c r="P265" s="259">
        <v>368.40600000000001</v>
      </c>
      <c r="Q265" s="52">
        <v>234.5</v>
      </c>
      <c r="R265" s="30" t="s">
        <v>1499</v>
      </c>
      <c r="S265" s="33"/>
      <c r="T265" s="9"/>
      <c r="U265" s="9"/>
      <c r="V265" s="9"/>
      <c r="W265" s="9"/>
      <c r="X265" s="9"/>
      <c r="Y265" s="251">
        <v>1055.439277419355</v>
      </c>
      <c r="Z265" s="252">
        <v>83.087772903225812</v>
      </c>
      <c r="AA265" s="260">
        <v>741.05310967741934</v>
      </c>
      <c r="AB265" s="67"/>
      <c r="AC265" s="67"/>
      <c r="AD265" s="157" t="s">
        <v>62</v>
      </c>
      <c r="AE265" s="185"/>
    </row>
    <row r="266" spans="1:52" x14ac:dyDescent="0.25">
      <c r="A266" s="169" t="s">
        <v>1560</v>
      </c>
      <c r="B266" s="170" t="s">
        <v>1561</v>
      </c>
      <c r="C266" s="171" t="s">
        <v>769</v>
      </c>
      <c r="D266" s="172" t="s">
        <v>1562</v>
      </c>
      <c r="E266" s="174" t="s">
        <v>1927</v>
      </c>
      <c r="F266" s="326">
        <v>1227.72</v>
      </c>
      <c r="G266" s="83"/>
      <c r="H266" s="80"/>
      <c r="I266" s="258">
        <v>35.963792100101919</v>
      </c>
      <c r="J266" s="101" t="s">
        <v>55</v>
      </c>
      <c r="K266" s="55">
        <v>6</v>
      </c>
      <c r="L266" s="55" t="s">
        <v>766</v>
      </c>
      <c r="M266" s="55">
        <v>6</v>
      </c>
      <c r="N266" s="80"/>
      <c r="O266" s="36">
        <v>400</v>
      </c>
      <c r="P266" s="245">
        <v>385.88</v>
      </c>
      <c r="Q266" s="55">
        <v>235</v>
      </c>
      <c r="R266" s="35" t="s">
        <v>1499</v>
      </c>
      <c r="S266" s="38"/>
      <c r="T266" s="9"/>
      <c r="U266" s="9"/>
      <c r="V266" s="9"/>
      <c r="W266" s="9"/>
      <c r="X266" s="9"/>
      <c r="Y266" s="254">
        <v>1665.872043010753</v>
      </c>
      <c r="Z266" s="255">
        <v>131.1431182795699</v>
      </c>
      <c r="AA266" s="261">
        <v>1169.6548387096775</v>
      </c>
      <c r="AB266" s="67"/>
      <c r="AC266" s="67"/>
      <c r="AD266" s="68"/>
      <c r="AE266" s="185"/>
    </row>
    <row r="267" spans="1:52" x14ac:dyDescent="0.25">
      <c r="A267" s="165" t="s">
        <v>1563</v>
      </c>
      <c r="B267" s="166" t="s">
        <v>1564</v>
      </c>
      <c r="C267" s="167" t="s">
        <v>769</v>
      </c>
      <c r="D267" s="168" t="s">
        <v>1565</v>
      </c>
      <c r="E267" s="173" t="s">
        <v>1927</v>
      </c>
      <c r="F267" s="325">
        <v>3077.88</v>
      </c>
      <c r="G267" s="83"/>
      <c r="H267" s="80"/>
      <c r="I267" s="257">
        <v>47.831529505968206</v>
      </c>
      <c r="J267" s="100" t="s">
        <v>55</v>
      </c>
      <c r="K267" s="52">
        <v>4</v>
      </c>
      <c r="L267" s="52" t="s">
        <v>762</v>
      </c>
      <c r="M267" s="52">
        <v>4</v>
      </c>
      <c r="N267" s="80"/>
      <c r="O267" s="31">
        <v>450</v>
      </c>
      <c r="P267" s="259">
        <v>405.74</v>
      </c>
      <c r="Q267" s="52">
        <v>236</v>
      </c>
      <c r="R267" s="30" t="s">
        <v>1499</v>
      </c>
      <c r="S267" s="33"/>
      <c r="T267" s="9"/>
      <c r="U267" s="9"/>
      <c r="V267" s="9"/>
      <c r="W267" s="9"/>
      <c r="X267" s="9"/>
      <c r="Y267" s="251">
        <v>1589.1990933333332</v>
      </c>
      <c r="Z267" s="252">
        <v>125.10716266666664</v>
      </c>
      <c r="AA267" s="260">
        <v>1115.8206399999997</v>
      </c>
      <c r="AB267" s="67"/>
      <c r="AC267" s="67"/>
      <c r="AD267" s="68"/>
      <c r="AE267" s="185"/>
    </row>
    <row r="268" spans="1:52" x14ac:dyDescent="0.25">
      <c r="A268" s="169" t="s">
        <v>1566</v>
      </c>
      <c r="B268" s="170" t="s">
        <v>1567</v>
      </c>
      <c r="C268" s="171" t="s">
        <v>769</v>
      </c>
      <c r="D268" s="172" t="s">
        <v>1568</v>
      </c>
      <c r="E268" s="174" t="s">
        <v>1927</v>
      </c>
      <c r="F268" s="326">
        <v>4140.88</v>
      </c>
      <c r="G268" s="83"/>
      <c r="H268" s="80"/>
      <c r="I268" s="258">
        <v>61.909566011923111</v>
      </c>
      <c r="J268" s="101" t="s">
        <v>55</v>
      </c>
      <c r="K268" s="55">
        <v>2</v>
      </c>
      <c r="L268" s="55" t="s">
        <v>766</v>
      </c>
      <c r="M268" s="55">
        <v>2</v>
      </c>
      <c r="N268" s="81"/>
      <c r="O268" s="36">
        <v>500</v>
      </c>
      <c r="P268" s="245">
        <v>426.6</v>
      </c>
      <c r="Q268" s="55">
        <v>238</v>
      </c>
      <c r="R268" s="35" t="s">
        <v>1499</v>
      </c>
      <c r="S268" s="38"/>
      <c r="T268" s="9"/>
      <c r="U268" s="9"/>
      <c r="V268" s="9"/>
      <c r="W268" s="9"/>
      <c r="X268" s="9"/>
      <c r="Y268" s="254">
        <v>1360.4526000000001</v>
      </c>
      <c r="Z268" s="255">
        <v>107.09946000000002</v>
      </c>
      <c r="AA268" s="261">
        <v>955.21140000000003</v>
      </c>
      <c r="AB268" s="67"/>
      <c r="AC268" s="67"/>
      <c r="AD268" s="68"/>
      <c r="AE268" s="185"/>
    </row>
    <row r="269" spans="1:52" x14ac:dyDescent="0.25">
      <c r="B269"/>
      <c r="D269" s="16"/>
      <c r="F269" s="327"/>
      <c r="G269"/>
      <c r="H269" s="164"/>
      <c r="I269" s="18"/>
      <c r="J269"/>
      <c r="K269" s="10"/>
      <c r="L269" s="24"/>
      <c r="M269"/>
      <c r="O269" s="104"/>
      <c r="AE269" s="185"/>
    </row>
    <row r="270" spans="1:52" ht="51" customHeight="1" x14ac:dyDescent="0.25">
      <c r="A270" s="2" t="s">
        <v>22</v>
      </c>
      <c r="B270" s="114" t="s">
        <v>23</v>
      </c>
      <c r="C270" s="2" t="s">
        <v>24</v>
      </c>
      <c r="D270" s="2" t="s">
        <v>25</v>
      </c>
      <c r="E270" s="2" t="s">
        <v>26</v>
      </c>
      <c r="F270" s="324" t="s">
        <v>138</v>
      </c>
      <c r="G270" s="2" t="s">
        <v>1</v>
      </c>
      <c r="H270" s="80"/>
      <c r="I270" s="57" t="s">
        <v>121</v>
      </c>
      <c r="J270" s="93" t="s">
        <v>122</v>
      </c>
      <c r="K270" s="59" t="s">
        <v>123</v>
      </c>
      <c r="L270" s="58" t="s">
        <v>30</v>
      </c>
      <c r="M270" s="162" t="s">
        <v>124</v>
      </c>
      <c r="O270" s="27" t="s">
        <v>140</v>
      </c>
      <c r="P270" s="28" t="s">
        <v>1485</v>
      </c>
      <c r="Q270" s="41" t="s">
        <v>1494</v>
      </c>
      <c r="R270" s="220" t="s">
        <v>1495</v>
      </c>
      <c r="S270" s="27"/>
      <c r="T270" s="97"/>
      <c r="U270" s="97"/>
      <c r="V270" s="97"/>
      <c r="W270" s="97"/>
      <c r="Y270" s="61" t="s">
        <v>34</v>
      </c>
      <c r="Z270" s="61" t="s">
        <v>35</v>
      </c>
      <c r="AA270" s="61" t="s">
        <v>36</v>
      </c>
      <c r="AB270" s="62" t="s">
        <v>37</v>
      </c>
      <c r="AC270" s="62" t="s">
        <v>38</v>
      </c>
      <c r="AD270" s="63" t="s">
        <v>39</v>
      </c>
      <c r="AE270" s="185"/>
      <c r="AZ270" s="15"/>
    </row>
    <row r="271" spans="1:52" x14ac:dyDescent="0.25">
      <c r="A271" s="165" t="s">
        <v>1569</v>
      </c>
      <c r="B271" s="166" t="s">
        <v>1570</v>
      </c>
      <c r="C271" s="167" t="s">
        <v>769</v>
      </c>
      <c r="D271" s="168" t="s">
        <v>1571</v>
      </c>
      <c r="E271" s="173" t="s">
        <v>1927</v>
      </c>
      <c r="F271" s="325">
        <v>131.94999999999999</v>
      </c>
      <c r="G271" s="83"/>
      <c r="H271" s="80"/>
      <c r="I271" s="257">
        <v>5.3570420801118237</v>
      </c>
      <c r="J271" s="100" t="s">
        <v>55</v>
      </c>
      <c r="K271" s="52">
        <v>84</v>
      </c>
      <c r="L271" s="52" t="s">
        <v>762</v>
      </c>
      <c r="M271" s="52">
        <v>84</v>
      </c>
      <c r="N271" s="80"/>
      <c r="O271" s="31">
        <v>160</v>
      </c>
      <c r="P271" s="259">
        <v>194.352</v>
      </c>
      <c r="Q271" s="52">
        <v>134</v>
      </c>
      <c r="R271" s="213" t="s">
        <v>1499</v>
      </c>
      <c r="S271" s="33"/>
      <c r="T271" s="39"/>
      <c r="U271" s="39"/>
      <c r="V271" s="39"/>
      <c r="W271" s="39"/>
      <c r="Y271" s="251">
        <v>74.773866666666677</v>
      </c>
      <c r="Z271" s="252">
        <v>5.8864533333333338</v>
      </c>
      <c r="AA271" s="260">
        <v>52.500800000000005</v>
      </c>
      <c r="AB271" s="67"/>
      <c r="AC271" s="67"/>
      <c r="AD271" s="68"/>
      <c r="AE271" s="185"/>
    </row>
    <row r="272" spans="1:52" x14ac:dyDescent="0.25">
      <c r="A272" s="169" t="s">
        <v>1572</v>
      </c>
      <c r="B272" s="170" t="s">
        <v>1573</v>
      </c>
      <c r="C272" s="171" t="s">
        <v>769</v>
      </c>
      <c r="D272" s="172" t="s">
        <v>1574</v>
      </c>
      <c r="E272" s="174" t="s">
        <v>1927</v>
      </c>
      <c r="F272" s="326">
        <v>168.39</v>
      </c>
      <c r="G272" s="83"/>
      <c r="H272" s="80"/>
      <c r="I272" s="258">
        <v>11.97321510937201</v>
      </c>
      <c r="J272" s="101" t="s">
        <v>55</v>
      </c>
      <c r="K272" s="55">
        <v>25</v>
      </c>
      <c r="L272" s="55" t="s">
        <v>762</v>
      </c>
      <c r="M272" s="55">
        <v>25</v>
      </c>
      <c r="N272" s="80"/>
      <c r="O272" s="36">
        <v>200</v>
      </c>
      <c r="P272" s="245">
        <v>308.44</v>
      </c>
      <c r="Q272" s="55">
        <v>233</v>
      </c>
      <c r="R272" s="214" t="s">
        <v>1499</v>
      </c>
      <c r="S272" s="38"/>
      <c r="T272" s="39"/>
      <c r="U272" s="39"/>
      <c r="V272" s="39"/>
      <c r="W272" s="39"/>
      <c r="Y272" s="254">
        <v>168.79635294117645</v>
      </c>
      <c r="Z272" s="255">
        <v>13.288223529411765</v>
      </c>
      <c r="AA272" s="261">
        <v>118.51658823529411</v>
      </c>
      <c r="AB272" s="67"/>
      <c r="AC272" s="67"/>
      <c r="AD272" s="68"/>
      <c r="AE272" s="185"/>
    </row>
    <row r="273" spans="1:52" x14ac:dyDescent="0.25">
      <c r="A273" s="165" t="s">
        <v>1575</v>
      </c>
      <c r="B273" s="166" t="s">
        <v>1576</v>
      </c>
      <c r="C273" s="167" t="s">
        <v>769</v>
      </c>
      <c r="D273" s="168" t="s">
        <v>1577</v>
      </c>
      <c r="E273" s="173" t="s">
        <v>1927</v>
      </c>
      <c r="F273" s="325">
        <v>255.96</v>
      </c>
      <c r="G273" s="83"/>
      <c r="H273" s="80"/>
      <c r="I273" s="257">
        <v>19.530994039475743</v>
      </c>
      <c r="J273" s="100" t="s">
        <v>55</v>
      </c>
      <c r="K273" s="52">
        <v>24</v>
      </c>
      <c r="L273" s="52" t="s">
        <v>762</v>
      </c>
      <c r="M273" s="52">
        <v>24</v>
      </c>
      <c r="N273" s="80"/>
      <c r="O273" s="31">
        <v>250</v>
      </c>
      <c r="P273" s="259">
        <v>325.8</v>
      </c>
      <c r="Q273" s="52">
        <v>231.5</v>
      </c>
      <c r="R273" s="213" t="s">
        <v>1499</v>
      </c>
      <c r="S273" s="33"/>
      <c r="T273" s="39"/>
      <c r="U273" s="39"/>
      <c r="V273" s="39"/>
      <c r="W273" s="39"/>
      <c r="Y273" s="251">
        <v>282.96203125000005</v>
      </c>
      <c r="Z273" s="252">
        <v>22.275734375000003</v>
      </c>
      <c r="AA273" s="260">
        <v>198.67546875000005</v>
      </c>
      <c r="AB273" s="67"/>
      <c r="AC273" s="67"/>
      <c r="AD273" s="68"/>
      <c r="AE273" s="185"/>
    </row>
    <row r="274" spans="1:52" x14ac:dyDescent="0.25">
      <c r="A274" s="169" t="s">
        <v>1578</v>
      </c>
      <c r="B274" s="170" t="s">
        <v>1579</v>
      </c>
      <c r="C274" s="171" t="s">
        <v>769</v>
      </c>
      <c r="D274" s="172" t="s">
        <v>1580</v>
      </c>
      <c r="E274" s="174" t="s">
        <v>1927</v>
      </c>
      <c r="F274" s="326">
        <v>509.96</v>
      </c>
      <c r="G274" s="83"/>
      <c r="H274" s="80"/>
      <c r="I274" s="258">
        <v>34.650507883898968</v>
      </c>
      <c r="J274" s="101" t="s">
        <v>55</v>
      </c>
      <c r="K274" s="55">
        <v>16</v>
      </c>
      <c r="L274" s="55" t="s">
        <v>762</v>
      </c>
      <c r="M274" s="55">
        <v>16</v>
      </c>
      <c r="N274" s="80"/>
      <c r="O274" s="36">
        <v>315</v>
      </c>
      <c r="P274" s="245">
        <v>352.31799999999998</v>
      </c>
      <c r="Q274" s="55">
        <v>233.5</v>
      </c>
      <c r="R274" s="214" t="s">
        <v>1499</v>
      </c>
      <c r="S274" s="38"/>
      <c r="T274" s="39"/>
      <c r="U274" s="39"/>
      <c r="V274" s="39"/>
      <c r="W274" s="39"/>
      <c r="Y274" s="254">
        <v>480.36255999999997</v>
      </c>
      <c r="Z274" s="255">
        <v>37.815775999999993</v>
      </c>
      <c r="AA274" s="261">
        <v>337.27583999999996</v>
      </c>
      <c r="AB274" s="67"/>
      <c r="AC274" s="67"/>
      <c r="AD274" s="68"/>
      <c r="AE274" s="185"/>
    </row>
    <row r="275" spans="1:52" x14ac:dyDescent="0.25">
      <c r="A275" s="165" t="s">
        <v>1581</v>
      </c>
      <c r="B275" s="166" t="s">
        <v>1582</v>
      </c>
      <c r="C275" s="167" t="s">
        <v>769</v>
      </c>
      <c r="D275" s="168" t="s">
        <v>1583</v>
      </c>
      <c r="E275" s="173" t="s">
        <v>1927</v>
      </c>
      <c r="F275" s="325">
        <v>695.68</v>
      </c>
      <c r="G275" s="83"/>
      <c r="H275" s="80"/>
      <c r="I275" s="257">
        <v>46.468668871253854</v>
      </c>
      <c r="J275" s="100" t="s">
        <v>55</v>
      </c>
      <c r="K275" s="52">
        <v>9</v>
      </c>
      <c r="L275" s="52" t="s">
        <v>762</v>
      </c>
      <c r="M275" s="52">
        <v>9</v>
      </c>
      <c r="N275" s="80"/>
      <c r="O275" s="31">
        <v>355</v>
      </c>
      <c r="P275" s="259">
        <v>368.40600000000001</v>
      </c>
      <c r="Q275" s="52">
        <v>234.5</v>
      </c>
      <c r="R275" s="213" t="s">
        <v>1499</v>
      </c>
      <c r="S275" s="33"/>
      <c r="T275" s="39"/>
      <c r="U275" s="39"/>
      <c r="V275" s="39"/>
      <c r="W275" s="39"/>
      <c r="Y275" s="251">
        <v>609.71757142857143</v>
      </c>
      <c r="Z275" s="252">
        <v>47.999042857142861</v>
      </c>
      <c r="AA275" s="260">
        <v>428.09957142857144</v>
      </c>
      <c r="AB275" s="67"/>
      <c r="AC275" s="67"/>
      <c r="AD275" s="157" t="s">
        <v>62</v>
      </c>
      <c r="AE275" s="185"/>
    </row>
    <row r="276" spans="1:52" x14ac:dyDescent="0.25">
      <c r="A276" s="169" t="s">
        <v>1584</v>
      </c>
      <c r="B276" s="170" t="s">
        <v>1585</v>
      </c>
      <c r="C276" s="171" t="s">
        <v>769</v>
      </c>
      <c r="D276" s="172" t="s">
        <v>1586</v>
      </c>
      <c r="E276" s="174" t="s">
        <v>1927</v>
      </c>
      <c r="F276" s="326">
        <v>913.85</v>
      </c>
      <c r="G276" s="83"/>
      <c r="H276" s="80"/>
      <c r="I276" s="258">
        <v>62.196205161352729</v>
      </c>
      <c r="J276" s="101" t="s">
        <v>55</v>
      </c>
      <c r="K276" s="55">
        <v>6</v>
      </c>
      <c r="L276" s="55" t="s">
        <v>766</v>
      </c>
      <c r="M276" s="55">
        <v>6</v>
      </c>
      <c r="N276" s="80"/>
      <c r="O276" s="36">
        <v>400</v>
      </c>
      <c r="P276" s="245">
        <v>385.88</v>
      </c>
      <c r="Q276" s="55">
        <v>235</v>
      </c>
      <c r="R276" s="214" t="s">
        <v>1499</v>
      </c>
      <c r="S276" s="38"/>
      <c r="T276" s="39"/>
      <c r="U276" s="39"/>
      <c r="V276" s="39"/>
      <c r="W276" s="39"/>
      <c r="Y276" s="254">
        <v>864.72419354838701</v>
      </c>
      <c r="Z276" s="255">
        <v>68.07403225806452</v>
      </c>
      <c r="AA276" s="261">
        <v>607.14677419354837</v>
      </c>
      <c r="AB276" s="67"/>
      <c r="AC276" s="67"/>
      <c r="AD276" s="68"/>
      <c r="AE276" s="185"/>
    </row>
    <row r="277" spans="1:52" x14ac:dyDescent="0.25">
      <c r="A277" s="165" t="s">
        <v>1587</v>
      </c>
      <c r="B277" s="166" t="s">
        <v>1588</v>
      </c>
      <c r="C277" s="167" t="s">
        <v>769</v>
      </c>
      <c r="D277" s="168" t="s">
        <v>1589</v>
      </c>
      <c r="E277" s="173" t="s">
        <v>1927</v>
      </c>
      <c r="F277" s="325">
        <v>2124.15</v>
      </c>
      <c r="G277" s="83"/>
      <c r="H277" s="80"/>
      <c r="I277" s="257">
        <v>83.651553844518389</v>
      </c>
      <c r="J277" s="100" t="s">
        <v>55</v>
      </c>
      <c r="K277" s="52">
        <v>4</v>
      </c>
      <c r="L277" s="52" t="s">
        <v>762</v>
      </c>
      <c r="M277" s="52">
        <v>4</v>
      </c>
      <c r="N277" s="80"/>
      <c r="O277" s="31">
        <v>450</v>
      </c>
      <c r="P277" s="259">
        <v>405.74</v>
      </c>
      <c r="Q277" s="52">
        <v>236</v>
      </c>
      <c r="R277" s="213" t="s">
        <v>1499</v>
      </c>
      <c r="S277" s="33"/>
      <c r="T277" s="39"/>
      <c r="U277" s="39"/>
      <c r="V277" s="39"/>
      <c r="W277" s="39"/>
      <c r="Y277" s="251">
        <v>747.92415999999992</v>
      </c>
      <c r="Z277" s="252">
        <v>58.879136000000003</v>
      </c>
      <c r="AA277" s="260">
        <v>525.13824</v>
      </c>
      <c r="AB277" s="67"/>
      <c r="AC277" s="67"/>
      <c r="AD277" s="68"/>
      <c r="AE277" s="185"/>
    </row>
    <row r="278" spans="1:52" x14ac:dyDescent="0.25">
      <c r="A278" s="169" t="s">
        <v>1590</v>
      </c>
      <c r="B278" s="170" t="s">
        <v>1591</v>
      </c>
      <c r="C278" s="171" t="s">
        <v>769</v>
      </c>
      <c r="D278" s="172" t="s">
        <v>1592</v>
      </c>
      <c r="E278" s="174" t="s">
        <v>1927</v>
      </c>
      <c r="F278" s="326">
        <v>2851.06</v>
      </c>
      <c r="G278" s="83"/>
      <c r="H278" s="80"/>
      <c r="I278" s="258">
        <v>110.127593386594</v>
      </c>
      <c r="J278" s="101" t="s">
        <v>55</v>
      </c>
      <c r="K278" s="55">
        <v>2</v>
      </c>
      <c r="L278" s="55" t="s">
        <v>766</v>
      </c>
      <c r="M278" s="55">
        <v>2</v>
      </c>
      <c r="N278" s="81"/>
      <c r="O278" s="36">
        <v>500</v>
      </c>
      <c r="P278" s="245">
        <v>426.6</v>
      </c>
      <c r="Q278" s="55">
        <v>238</v>
      </c>
      <c r="R278" s="214" t="s">
        <v>1499</v>
      </c>
      <c r="S278" s="38"/>
      <c r="T278" s="39"/>
      <c r="U278" s="39"/>
      <c r="V278" s="39"/>
      <c r="W278" s="39"/>
      <c r="Y278" s="254">
        <v>911.07431999999994</v>
      </c>
      <c r="Z278" s="255">
        <v>71.72287200000001</v>
      </c>
      <c r="AA278" s="261">
        <v>639.69047999999998</v>
      </c>
      <c r="AB278" s="67"/>
      <c r="AC278" s="67"/>
      <c r="AD278" s="68"/>
      <c r="AE278" s="185"/>
    </row>
    <row r="279" spans="1:52" x14ac:dyDescent="0.25">
      <c r="D279"/>
      <c r="F279" s="327"/>
      <c r="G279" s="13"/>
      <c r="I279" s="17"/>
      <c r="L279" s="10"/>
      <c r="AE279" s="185"/>
      <c r="AZ279" s="15"/>
    </row>
    <row r="280" spans="1:52" x14ac:dyDescent="0.25">
      <c r="C280" t="s">
        <v>210</v>
      </c>
      <c r="D280"/>
      <c r="F280" s="327"/>
      <c r="G280" s="13"/>
      <c r="I280" s="17"/>
      <c r="L280" s="10"/>
      <c r="AE280" s="185"/>
      <c r="AZ280" s="15"/>
    </row>
    <row r="281" spans="1:52" ht="51" customHeight="1" x14ac:dyDescent="0.25">
      <c r="A281" s="2" t="s">
        <v>22</v>
      </c>
      <c r="B281" s="114" t="s">
        <v>23</v>
      </c>
      <c r="C281" s="2" t="s">
        <v>24</v>
      </c>
      <c r="D281" s="2" t="s">
        <v>25</v>
      </c>
      <c r="E281" s="2" t="s">
        <v>26</v>
      </c>
      <c r="F281" s="324" t="s">
        <v>138</v>
      </c>
      <c r="G281" s="275" t="s">
        <v>1</v>
      </c>
      <c r="I281" s="57" t="s">
        <v>121</v>
      </c>
      <c r="J281" s="93" t="s">
        <v>122</v>
      </c>
      <c r="K281" s="59" t="s">
        <v>123</v>
      </c>
      <c r="L281" s="58" t="s">
        <v>30</v>
      </c>
      <c r="M281" s="93" t="s">
        <v>124</v>
      </c>
      <c r="O281" s="27" t="s">
        <v>139</v>
      </c>
      <c r="P281" s="28" t="s">
        <v>141</v>
      </c>
      <c r="Q281" s="41" t="s">
        <v>442</v>
      </c>
      <c r="R281" s="220"/>
      <c r="S281" s="41"/>
      <c r="T281" s="204"/>
      <c r="U281" s="204"/>
      <c r="V281" s="204"/>
      <c r="W281" s="204"/>
      <c r="Y281" s="61" t="s">
        <v>34</v>
      </c>
      <c r="Z281" s="61" t="s">
        <v>35</v>
      </c>
      <c r="AA281" s="61" t="s">
        <v>36</v>
      </c>
      <c r="AB281" s="62" t="s">
        <v>37</v>
      </c>
      <c r="AC281" s="62" t="s">
        <v>38</v>
      </c>
      <c r="AD281" s="63" t="s">
        <v>39</v>
      </c>
      <c r="AE281" s="185"/>
      <c r="AZ281" s="15"/>
    </row>
    <row r="282" spans="1:52" x14ac:dyDescent="0.25">
      <c r="A282" s="165" t="s">
        <v>443</v>
      </c>
      <c r="B282" s="166" t="s">
        <v>444</v>
      </c>
      <c r="C282" s="167" t="s">
        <v>145</v>
      </c>
      <c r="D282" s="168" t="s">
        <v>445</v>
      </c>
      <c r="E282" s="173" t="s">
        <v>1926</v>
      </c>
      <c r="F282" s="325">
        <v>0.62</v>
      </c>
      <c r="G282" s="12"/>
      <c r="H282" s="80"/>
      <c r="I282" s="76">
        <v>0.02</v>
      </c>
      <c r="J282" s="100">
        <v>25</v>
      </c>
      <c r="K282" s="52">
        <v>250</v>
      </c>
      <c r="L282" s="52" t="s">
        <v>148</v>
      </c>
      <c r="M282" s="106">
        <v>9000</v>
      </c>
      <c r="N282" s="79"/>
      <c r="O282" s="194">
        <v>20</v>
      </c>
      <c r="P282" s="31" t="s">
        <v>446</v>
      </c>
      <c r="Q282" s="31" t="s">
        <v>447</v>
      </c>
      <c r="R282" s="213"/>
      <c r="S282" s="33"/>
      <c r="T282" s="39"/>
      <c r="U282" s="39"/>
      <c r="V282" s="39"/>
      <c r="W282" s="39"/>
      <c r="Y282" s="64">
        <v>1.3900000000000001</v>
      </c>
      <c r="Z282" s="65">
        <v>0.106</v>
      </c>
      <c r="AA282" s="66">
        <v>0.76200000000000001</v>
      </c>
      <c r="AB282" s="67"/>
      <c r="AC282" s="67"/>
      <c r="AD282" s="68"/>
      <c r="AE282" s="185"/>
    </row>
    <row r="283" spans="1:52" x14ac:dyDescent="0.25">
      <c r="A283" s="169" t="s">
        <v>448</v>
      </c>
      <c r="B283" s="170" t="s">
        <v>449</v>
      </c>
      <c r="C283" s="171" t="s">
        <v>145</v>
      </c>
      <c r="D283" s="172" t="s">
        <v>450</v>
      </c>
      <c r="E283" s="174" t="s">
        <v>1926</v>
      </c>
      <c r="F283" s="326">
        <v>0.84</v>
      </c>
      <c r="G283" s="12"/>
      <c r="H283" s="80"/>
      <c r="I283" s="77">
        <v>3.1E-2</v>
      </c>
      <c r="J283" s="101">
        <v>15</v>
      </c>
      <c r="K283" s="55">
        <v>150</v>
      </c>
      <c r="L283" s="55" t="s">
        <v>148</v>
      </c>
      <c r="M283" s="107">
        <v>5400</v>
      </c>
      <c r="N283" s="80"/>
      <c r="O283" s="195">
        <v>25</v>
      </c>
      <c r="P283" s="36" t="s">
        <v>451</v>
      </c>
      <c r="Q283" s="36" t="s">
        <v>452</v>
      </c>
      <c r="R283" s="214"/>
      <c r="S283" s="38"/>
      <c r="T283" s="39"/>
      <c r="U283" s="39"/>
      <c r="V283" s="39"/>
      <c r="W283" s="39"/>
      <c r="Y283" s="69">
        <v>1.7375</v>
      </c>
      <c r="Z283" s="70">
        <v>0.13250000000000001</v>
      </c>
      <c r="AA283" s="71">
        <v>0.95250000000000012</v>
      </c>
      <c r="AB283" s="67"/>
      <c r="AC283" s="67"/>
      <c r="AD283" s="68"/>
      <c r="AE283" s="185"/>
    </row>
    <row r="284" spans="1:52" x14ac:dyDescent="0.25">
      <c r="A284" s="165" t="s">
        <v>453</v>
      </c>
      <c r="B284" s="166" t="s">
        <v>454</v>
      </c>
      <c r="C284" s="167" t="s">
        <v>145</v>
      </c>
      <c r="D284" s="168" t="s">
        <v>455</v>
      </c>
      <c r="E284" s="173" t="s">
        <v>1926</v>
      </c>
      <c r="F284" s="325">
        <v>1.68</v>
      </c>
      <c r="G284" s="12"/>
      <c r="H284" s="80"/>
      <c r="I284" s="76">
        <v>5.5E-2</v>
      </c>
      <c r="J284" s="100">
        <v>5</v>
      </c>
      <c r="K284" s="52">
        <v>60</v>
      </c>
      <c r="L284" s="52" t="s">
        <v>148</v>
      </c>
      <c r="M284" s="106">
        <v>2160</v>
      </c>
      <c r="N284" s="80"/>
      <c r="O284" s="194">
        <v>32</v>
      </c>
      <c r="P284" s="31" t="s">
        <v>456</v>
      </c>
      <c r="Q284" s="31" t="s">
        <v>457</v>
      </c>
      <c r="R284" s="213"/>
      <c r="S284" s="33"/>
      <c r="T284" s="39"/>
      <c r="U284" s="39"/>
      <c r="V284" s="39"/>
      <c r="W284" s="39"/>
      <c r="Y284" s="64">
        <v>3.9615</v>
      </c>
      <c r="Z284" s="65">
        <v>0.30209999999999998</v>
      </c>
      <c r="AA284" s="66">
        <v>2.1717</v>
      </c>
      <c r="AB284" s="67"/>
      <c r="AC284" s="67"/>
      <c r="AD284" s="68"/>
      <c r="AE284" s="185"/>
    </row>
    <row r="285" spans="1:52" x14ac:dyDescent="0.25">
      <c r="A285" s="169" t="s">
        <v>458</v>
      </c>
      <c r="B285" s="170" t="s">
        <v>459</v>
      </c>
      <c r="C285" s="171" t="s">
        <v>145</v>
      </c>
      <c r="D285" s="172" t="s">
        <v>460</v>
      </c>
      <c r="E285" s="174" t="s">
        <v>1926</v>
      </c>
      <c r="F285" s="326">
        <v>2.97</v>
      </c>
      <c r="G285" s="12"/>
      <c r="H285" s="80"/>
      <c r="I285" s="77">
        <v>8.4000000000000005E-2</v>
      </c>
      <c r="J285" s="101">
        <v>5</v>
      </c>
      <c r="K285" s="55">
        <v>40</v>
      </c>
      <c r="L285" s="55" t="s">
        <v>148</v>
      </c>
      <c r="M285" s="107">
        <v>1440</v>
      </c>
      <c r="N285" s="80"/>
      <c r="O285" s="195">
        <v>40</v>
      </c>
      <c r="P285" s="36" t="s">
        <v>180</v>
      </c>
      <c r="Q285" s="36" t="s">
        <v>163</v>
      </c>
      <c r="R285" s="214"/>
      <c r="S285" s="38"/>
      <c r="T285" s="39"/>
      <c r="U285" s="39"/>
      <c r="V285" s="39"/>
      <c r="W285" s="39"/>
      <c r="Y285" s="69">
        <v>5.8380000000000001</v>
      </c>
      <c r="Z285" s="70">
        <v>0.44520000000000004</v>
      </c>
      <c r="AA285" s="71">
        <v>3.2004000000000001</v>
      </c>
      <c r="AB285" s="67"/>
      <c r="AC285" s="67"/>
      <c r="AD285" s="68"/>
      <c r="AE285" s="185"/>
    </row>
    <row r="286" spans="1:52" x14ac:dyDescent="0.25">
      <c r="A286" s="165" t="s">
        <v>461</v>
      </c>
      <c r="B286" s="166" t="s">
        <v>462</v>
      </c>
      <c r="C286" s="167" t="s">
        <v>145</v>
      </c>
      <c r="D286" s="168" t="s">
        <v>463</v>
      </c>
      <c r="E286" s="173" t="s">
        <v>1926</v>
      </c>
      <c r="F286" s="325">
        <v>5.26</v>
      </c>
      <c r="G286" s="12"/>
      <c r="H286" s="80"/>
      <c r="I286" s="76">
        <v>0.153</v>
      </c>
      <c r="J286" s="100">
        <v>2</v>
      </c>
      <c r="K286" s="52">
        <v>30</v>
      </c>
      <c r="L286" s="52" t="s">
        <v>148</v>
      </c>
      <c r="M286" s="106">
        <v>1080</v>
      </c>
      <c r="N286" s="80"/>
      <c r="O286" s="194">
        <v>50</v>
      </c>
      <c r="P286" s="31" t="s">
        <v>464</v>
      </c>
      <c r="Q286" s="31" t="s">
        <v>465</v>
      </c>
      <c r="R286" s="213"/>
      <c r="S286" s="33"/>
      <c r="T286" s="39"/>
      <c r="U286" s="39"/>
      <c r="V286" s="39"/>
      <c r="W286" s="39"/>
      <c r="Y286" s="64">
        <v>10.6335</v>
      </c>
      <c r="Z286" s="65">
        <v>0.81089999999999995</v>
      </c>
      <c r="AA286" s="66">
        <v>5.8292999999999999</v>
      </c>
      <c r="AB286" s="67"/>
      <c r="AC286" s="67"/>
      <c r="AD286" s="68"/>
      <c r="AE286" s="185"/>
    </row>
    <row r="287" spans="1:52" x14ac:dyDescent="0.25">
      <c r="A287" s="169" t="s">
        <v>466</v>
      </c>
      <c r="B287" s="170" t="s">
        <v>467</v>
      </c>
      <c r="C287" s="171" t="s">
        <v>145</v>
      </c>
      <c r="D287" s="172" t="s">
        <v>468</v>
      </c>
      <c r="E287" s="174" t="s">
        <v>1926</v>
      </c>
      <c r="F287" s="326">
        <v>11</v>
      </c>
      <c r="G287" s="12"/>
      <c r="H287" s="80"/>
      <c r="I287" s="77">
        <v>0.34100000000000003</v>
      </c>
      <c r="J287" s="101">
        <v>2</v>
      </c>
      <c r="K287" s="55">
        <v>14</v>
      </c>
      <c r="L287" s="55" t="s">
        <v>148</v>
      </c>
      <c r="M287" s="107">
        <v>504</v>
      </c>
      <c r="N287" s="80"/>
      <c r="O287" s="195">
        <v>63</v>
      </c>
      <c r="P287" s="36" t="s">
        <v>469</v>
      </c>
      <c r="Q287" s="36" t="s">
        <v>470</v>
      </c>
      <c r="R287" s="214"/>
      <c r="S287" s="38"/>
      <c r="T287" s="39"/>
      <c r="U287" s="39"/>
      <c r="V287" s="39"/>
      <c r="W287" s="39"/>
      <c r="Y287" s="69">
        <v>23.6995</v>
      </c>
      <c r="Z287" s="70">
        <v>1.8073000000000001</v>
      </c>
      <c r="AA287" s="71">
        <v>12.992100000000001</v>
      </c>
      <c r="AB287" s="67"/>
      <c r="AC287" s="67"/>
      <c r="AD287" s="157" t="s">
        <v>62</v>
      </c>
      <c r="AE287" s="185"/>
    </row>
    <row r="288" spans="1:52" x14ac:dyDescent="0.25">
      <c r="A288" s="165" t="s">
        <v>471</v>
      </c>
      <c r="B288" s="166" t="s">
        <v>472</v>
      </c>
      <c r="C288" s="167" t="s">
        <v>145</v>
      </c>
      <c r="D288" s="168" t="s">
        <v>473</v>
      </c>
      <c r="E288" s="173" t="s">
        <v>1926</v>
      </c>
      <c r="F288" s="325">
        <v>22.84</v>
      </c>
      <c r="G288" s="12"/>
      <c r="H288" s="80"/>
      <c r="I288" s="76">
        <v>0.51200000000000001</v>
      </c>
      <c r="J288" s="100">
        <v>1</v>
      </c>
      <c r="K288" s="52">
        <v>10</v>
      </c>
      <c r="L288" s="52" t="s">
        <v>148</v>
      </c>
      <c r="M288" s="106">
        <v>360</v>
      </c>
      <c r="N288" s="80"/>
      <c r="O288" s="194">
        <v>75</v>
      </c>
      <c r="P288" s="31" t="s">
        <v>474</v>
      </c>
      <c r="Q288" s="31" t="s">
        <v>475</v>
      </c>
      <c r="R288" s="213"/>
      <c r="S288" s="33"/>
      <c r="T288" s="39"/>
      <c r="U288" s="39"/>
      <c r="V288" s="39"/>
      <c r="W288" s="39"/>
      <c r="Y288" s="64">
        <v>35.584000000000003</v>
      </c>
      <c r="Z288" s="65">
        <v>2.7136</v>
      </c>
      <c r="AA288" s="66">
        <v>19.507200000000001</v>
      </c>
      <c r="AB288" s="67"/>
      <c r="AC288" s="67"/>
      <c r="AD288" s="68"/>
      <c r="AE288" s="185"/>
    </row>
    <row r="289" spans="1:52" x14ac:dyDescent="0.25">
      <c r="A289" s="169" t="s">
        <v>476</v>
      </c>
      <c r="B289" s="170" t="s">
        <v>477</v>
      </c>
      <c r="C289" s="171" t="s">
        <v>145</v>
      </c>
      <c r="D289" s="172" t="s">
        <v>478</v>
      </c>
      <c r="E289" s="174" t="s">
        <v>1926</v>
      </c>
      <c r="F289" s="326">
        <v>42.45</v>
      </c>
      <c r="G289" s="12"/>
      <c r="H289" s="80"/>
      <c r="I289" s="77">
        <v>0.91800000000000004</v>
      </c>
      <c r="J289" s="101" t="s">
        <v>55</v>
      </c>
      <c r="K289" s="55">
        <v>24</v>
      </c>
      <c r="L289" s="55" t="s">
        <v>192</v>
      </c>
      <c r="M289" s="107">
        <v>288</v>
      </c>
      <c r="N289" s="80"/>
      <c r="O289" s="195">
        <v>90</v>
      </c>
      <c r="P289" s="36" t="s">
        <v>479</v>
      </c>
      <c r="Q289" s="36" t="s">
        <v>480</v>
      </c>
      <c r="R289" s="214"/>
      <c r="S289" s="38"/>
      <c r="T289" s="39"/>
      <c r="U289" s="39"/>
      <c r="V289" s="39"/>
      <c r="W289" s="39"/>
      <c r="Y289" s="69">
        <v>63.106000000000002</v>
      </c>
      <c r="Z289" s="70">
        <v>4.8124000000000002</v>
      </c>
      <c r="AA289" s="71">
        <v>34.594799999999999</v>
      </c>
      <c r="AB289" s="67"/>
      <c r="AC289" s="67"/>
      <c r="AD289" s="68"/>
      <c r="AE289" s="185"/>
    </row>
    <row r="290" spans="1:52" x14ac:dyDescent="0.25">
      <c r="A290" s="165" t="s">
        <v>481</v>
      </c>
      <c r="B290" s="166" t="s">
        <v>482</v>
      </c>
      <c r="C290" s="167" t="s">
        <v>154</v>
      </c>
      <c r="D290" s="168" t="s">
        <v>483</v>
      </c>
      <c r="E290" s="173" t="s">
        <v>1926</v>
      </c>
      <c r="F290" s="325">
        <v>81.239999999999995</v>
      </c>
      <c r="G290" s="12"/>
      <c r="H290" s="80"/>
      <c r="I290" s="76">
        <v>1.448</v>
      </c>
      <c r="J290" s="100" t="s">
        <v>55</v>
      </c>
      <c r="K290" s="52">
        <v>12</v>
      </c>
      <c r="L290" s="52" t="s">
        <v>192</v>
      </c>
      <c r="M290" s="106">
        <v>144</v>
      </c>
      <c r="N290" s="80"/>
      <c r="O290" s="194">
        <v>110</v>
      </c>
      <c r="P290" s="31" t="s">
        <v>484</v>
      </c>
      <c r="Q290" s="31" t="s">
        <v>485</v>
      </c>
      <c r="R290" s="213"/>
      <c r="S290" s="33"/>
      <c r="T290" s="39"/>
      <c r="U290" s="39"/>
      <c r="V290" s="39"/>
      <c r="W290" s="39"/>
      <c r="Y290" s="64">
        <v>74.573499999999996</v>
      </c>
      <c r="Z290" s="65">
        <v>5.6868999999999996</v>
      </c>
      <c r="AA290" s="66">
        <v>40.881300000000003</v>
      </c>
      <c r="AB290" s="67"/>
      <c r="AC290" s="67"/>
      <c r="AD290" s="68"/>
      <c r="AE290" s="185"/>
    </row>
    <row r="291" spans="1:52" x14ac:dyDescent="0.25">
      <c r="A291" s="169" t="s">
        <v>486</v>
      </c>
      <c r="B291" s="170" t="s">
        <v>487</v>
      </c>
      <c r="C291" s="171" t="s">
        <v>154</v>
      </c>
      <c r="D291" s="172" t="s">
        <v>488</v>
      </c>
      <c r="E291" s="174" t="s">
        <v>1926</v>
      </c>
      <c r="F291" s="326">
        <v>94.45</v>
      </c>
      <c r="G291" s="12"/>
      <c r="H291" s="80"/>
      <c r="I291" s="77">
        <v>1.25</v>
      </c>
      <c r="J291" s="101" t="s">
        <v>55</v>
      </c>
      <c r="K291" s="55">
        <v>9</v>
      </c>
      <c r="L291" s="55" t="s">
        <v>192</v>
      </c>
      <c r="M291" s="107">
        <v>108</v>
      </c>
      <c r="N291" s="80"/>
      <c r="O291" s="195">
        <v>125</v>
      </c>
      <c r="P291" s="36" t="s">
        <v>489</v>
      </c>
      <c r="Q291" s="36" t="s">
        <v>490</v>
      </c>
      <c r="R291" s="214"/>
      <c r="S291" s="38"/>
      <c r="T291" s="39"/>
      <c r="U291" s="39"/>
      <c r="V291" s="39"/>
      <c r="W291" s="39"/>
      <c r="Y291" s="69">
        <v>86.875</v>
      </c>
      <c r="Z291" s="70">
        <v>6.625</v>
      </c>
      <c r="AA291" s="71">
        <v>47.625</v>
      </c>
      <c r="AB291" s="67"/>
      <c r="AC291" s="67"/>
      <c r="AD291" s="68"/>
      <c r="AE291" s="185"/>
    </row>
    <row r="292" spans="1:52" x14ac:dyDescent="0.25">
      <c r="A292" s="165" t="s">
        <v>491</v>
      </c>
      <c r="B292" s="166" t="s">
        <v>492</v>
      </c>
      <c r="C292" s="167" t="s">
        <v>154</v>
      </c>
      <c r="D292" s="168" t="s">
        <v>493</v>
      </c>
      <c r="E292" s="173" t="s">
        <v>1926</v>
      </c>
      <c r="F292" s="325">
        <v>212.25</v>
      </c>
      <c r="G292" s="12"/>
      <c r="H292" s="80"/>
      <c r="I292" s="196">
        <v>3.12</v>
      </c>
      <c r="J292" s="100" t="s">
        <v>55</v>
      </c>
      <c r="K292" s="52">
        <v>6</v>
      </c>
      <c r="L292" s="52" t="s">
        <v>260</v>
      </c>
      <c r="M292" s="53">
        <v>48</v>
      </c>
      <c r="N292" s="81"/>
      <c r="O292" s="194">
        <v>160</v>
      </c>
      <c r="P292" s="31">
        <v>290</v>
      </c>
      <c r="Q292" s="31">
        <v>145</v>
      </c>
      <c r="R292" s="213"/>
      <c r="S292" s="33"/>
      <c r="T292" s="39"/>
      <c r="U292" s="39"/>
      <c r="V292" s="39"/>
      <c r="W292" s="39"/>
      <c r="Y292" s="64">
        <f>69.5*I292</f>
        <v>216.84</v>
      </c>
      <c r="Z292" s="65">
        <f>5.3*I292</f>
        <v>16.536000000000001</v>
      </c>
      <c r="AA292" s="66">
        <f>38.1*I292</f>
        <v>118.87200000000001</v>
      </c>
      <c r="AB292" s="67"/>
      <c r="AC292" s="67"/>
      <c r="AD292" s="68"/>
      <c r="AE292" s="185"/>
    </row>
    <row r="293" spans="1:52" x14ac:dyDescent="0.25">
      <c r="A293" s="20"/>
      <c r="B293" s="21"/>
      <c r="C293" s="10"/>
      <c r="D293" s="20"/>
      <c r="E293" s="24"/>
      <c r="F293" s="327"/>
      <c r="G293"/>
      <c r="I293" s="17"/>
      <c r="K293" s="10"/>
      <c r="L293" s="10"/>
      <c r="M293" s="24"/>
      <c r="O293" s="48"/>
      <c r="P293" s="48"/>
      <c r="Q293" s="48"/>
      <c r="R293" s="217"/>
      <c r="S293" s="39"/>
      <c r="T293" s="39"/>
      <c r="U293" s="39"/>
      <c r="V293" s="39"/>
      <c r="W293" s="39"/>
      <c r="Y293" s="192"/>
      <c r="Z293" s="192"/>
      <c r="AA293" s="192"/>
      <c r="AB293" s="193"/>
      <c r="AC293" s="193"/>
      <c r="AD293" s="201"/>
      <c r="AE293" s="242"/>
    </row>
    <row r="294" spans="1:52" x14ac:dyDescent="0.25">
      <c r="F294" s="327"/>
    </row>
    <row r="295" spans="1:52" ht="51" customHeight="1" x14ac:dyDescent="0.25">
      <c r="A295" s="2" t="s">
        <v>22</v>
      </c>
      <c r="B295" s="114" t="s">
        <v>23</v>
      </c>
      <c r="C295" s="2" t="s">
        <v>24</v>
      </c>
      <c r="D295" s="2" t="s">
        <v>25</v>
      </c>
      <c r="E295" s="2" t="s">
        <v>26</v>
      </c>
      <c r="F295" s="324" t="s">
        <v>138</v>
      </c>
      <c r="G295" s="275" t="s">
        <v>1</v>
      </c>
      <c r="I295" s="57" t="s">
        <v>121</v>
      </c>
      <c r="J295" s="93" t="s">
        <v>122</v>
      </c>
      <c r="K295" s="59" t="s">
        <v>123</v>
      </c>
      <c r="L295" s="58" t="s">
        <v>30</v>
      </c>
      <c r="M295" s="162" t="s">
        <v>124</v>
      </c>
      <c r="O295" s="27" t="s">
        <v>139</v>
      </c>
      <c r="P295" s="28" t="s">
        <v>140</v>
      </c>
      <c r="Q295" s="28" t="s">
        <v>141</v>
      </c>
      <c r="R295" s="220" t="s">
        <v>142</v>
      </c>
      <c r="S295" s="28"/>
      <c r="T295" s="140"/>
      <c r="U295" s="140"/>
      <c r="V295" s="140"/>
      <c r="W295" s="140"/>
      <c r="Y295" s="61" t="s">
        <v>34</v>
      </c>
      <c r="Z295" s="61" t="s">
        <v>35</v>
      </c>
      <c r="AA295" s="61" t="s">
        <v>36</v>
      </c>
      <c r="AB295" s="62" t="s">
        <v>37</v>
      </c>
      <c r="AC295" s="62" t="s">
        <v>38</v>
      </c>
      <c r="AD295" s="63" t="s">
        <v>39</v>
      </c>
      <c r="AE295" s="185"/>
      <c r="AZ295" s="15"/>
    </row>
    <row r="296" spans="1:52" x14ac:dyDescent="0.25">
      <c r="A296" s="165" t="s">
        <v>1063</v>
      </c>
      <c r="B296" s="166">
        <v>8433375023244</v>
      </c>
      <c r="C296" s="167" t="s">
        <v>145</v>
      </c>
      <c r="D296" s="168" t="s">
        <v>1976</v>
      </c>
      <c r="E296" s="173" t="s">
        <v>1035</v>
      </c>
      <c r="F296" s="325">
        <v>60.27</v>
      </c>
      <c r="G296" s="12"/>
      <c r="H296" s="80"/>
      <c r="I296" s="76">
        <v>0.78</v>
      </c>
      <c r="J296" s="52">
        <v>1</v>
      </c>
      <c r="K296" s="52">
        <v>32</v>
      </c>
      <c r="L296" s="52" t="s">
        <v>192</v>
      </c>
      <c r="M296" s="106">
        <v>384</v>
      </c>
      <c r="N296" s="79"/>
      <c r="O296" s="194">
        <v>63</v>
      </c>
      <c r="P296" s="31">
        <v>84</v>
      </c>
      <c r="Q296" s="31">
        <v>178</v>
      </c>
      <c r="R296" s="194">
        <v>61</v>
      </c>
      <c r="S296" s="31"/>
      <c r="T296" s="39"/>
      <c r="U296" s="39"/>
      <c r="V296" s="39"/>
      <c r="W296" s="39"/>
      <c r="Y296" s="64">
        <f t="shared" ref="Y296" si="6">69.5*I296</f>
        <v>54.21</v>
      </c>
      <c r="Z296" s="65">
        <f t="shared" ref="Z296" si="7">5.3*I296</f>
        <v>4.1340000000000003</v>
      </c>
      <c r="AA296" s="66">
        <f t="shared" ref="AA296" si="8">38.1*I296</f>
        <v>29.718000000000004</v>
      </c>
      <c r="AB296" s="67"/>
      <c r="AC296" s="67"/>
      <c r="AD296" s="68"/>
      <c r="AE296" s="185"/>
    </row>
    <row r="297" spans="1:52" x14ac:dyDescent="0.25">
      <c r="A297" s="169" t="s">
        <v>1064</v>
      </c>
      <c r="B297" s="170">
        <v>8433375023251</v>
      </c>
      <c r="C297" s="171" t="s">
        <v>145</v>
      </c>
      <c r="D297" s="172" t="s">
        <v>1977</v>
      </c>
      <c r="E297" s="174" t="s">
        <v>1035</v>
      </c>
      <c r="F297" s="326">
        <v>102.1</v>
      </c>
      <c r="G297" s="12"/>
      <c r="H297" s="80"/>
      <c r="I297" s="90">
        <v>1.1499999999999999</v>
      </c>
      <c r="J297" s="55">
        <v>1</v>
      </c>
      <c r="K297" s="55">
        <v>18</v>
      </c>
      <c r="L297" s="55" t="s">
        <v>192</v>
      </c>
      <c r="M297" s="107">
        <v>216</v>
      </c>
      <c r="N297" s="80"/>
      <c r="O297" s="195">
        <v>75</v>
      </c>
      <c r="P297" s="36">
        <v>100</v>
      </c>
      <c r="Q297" s="36">
        <v>191</v>
      </c>
      <c r="R297" s="195">
        <v>66</v>
      </c>
      <c r="S297" s="36"/>
      <c r="T297" s="39"/>
      <c r="U297" s="39"/>
      <c r="V297" s="39"/>
      <c r="W297" s="39"/>
      <c r="Y297" s="69">
        <f t="shared" ref="Y297:Y301" si="9">69.5*I297</f>
        <v>79.924999999999997</v>
      </c>
      <c r="Z297" s="70">
        <f t="shared" ref="Z297:Z301" si="10">5.3*I297</f>
        <v>6.0949999999999998</v>
      </c>
      <c r="AA297" s="71">
        <f t="shared" ref="AA297:AA301" si="11">38.1*I297</f>
        <v>43.814999999999998</v>
      </c>
      <c r="AB297" s="67"/>
      <c r="AC297" s="67"/>
      <c r="AD297" s="68"/>
      <c r="AE297" s="185"/>
    </row>
    <row r="298" spans="1:52" x14ac:dyDescent="0.25">
      <c r="A298" s="165" t="s">
        <v>1065</v>
      </c>
      <c r="B298" s="166">
        <v>8433375023268</v>
      </c>
      <c r="C298" s="167" t="s">
        <v>145</v>
      </c>
      <c r="D298" s="168" t="s">
        <v>1978</v>
      </c>
      <c r="E298" s="173" t="s">
        <v>1035</v>
      </c>
      <c r="F298" s="325">
        <v>110.29</v>
      </c>
      <c r="G298" s="12"/>
      <c r="H298" s="80"/>
      <c r="I298" s="89">
        <v>1.425</v>
      </c>
      <c r="J298" s="52">
        <v>1</v>
      </c>
      <c r="K298" s="52">
        <v>15</v>
      </c>
      <c r="L298" s="52" t="s">
        <v>192</v>
      </c>
      <c r="M298" s="106">
        <v>180</v>
      </c>
      <c r="N298" s="80"/>
      <c r="O298" s="194">
        <v>90</v>
      </c>
      <c r="P298" s="31">
        <v>120</v>
      </c>
      <c r="Q298" s="31">
        <v>226</v>
      </c>
      <c r="R298" s="194">
        <v>70</v>
      </c>
      <c r="S298" s="31"/>
      <c r="T298" s="39"/>
      <c r="U298" s="39"/>
      <c r="V298" s="39"/>
      <c r="W298" s="39"/>
      <c r="Y298" s="64">
        <f t="shared" si="9"/>
        <v>99.037500000000009</v>
      </c>
      <c r="Z298" s="65">
        <f t="shared" si="10"/>
        <v>7.5525000000000002</v>
      </c>
      <c r="AA298" s="66">
        <f t="shared" si="11"/>
        <v>54.292500000000004</v>
      </c>
      <c r="AB298" s="67"/>
      <c r="AC298" s="67"/>
      <c r="AD298" s="68"/>
      <c r="AE298" s="185"/>
    </row>
    <row r="299" spans="1:52" x14ac:dyDescent="0.25">
      <c r="A299" s="169" t="s">
        <v>1066</v>
      </c>
      <c r="B299" s="170">
        <v>8433375023275</v>
      </c>
      <c r="C299" s="171" t="s">
        <v>145</v>
      </c>
      <c r="D299" s="172" t="s">
        <v>1979</v>
      </c>
      <c r="E299" s="174" t="s">
        <v>1035</v>
      </c>
      <c r="F299" s="326">
        <v>147.75</v>
      </c>
      <c r="G299" s="12"/>
      <c r="H299" s="80"/>
      <c r="I299" s="90">
        <v>2.2999999999999998</v>
      </c>
      <c r="J299" s="55">
        <v>1</v>
      </c>
      <c r="K299" s="55">
        <v>10</v>
      </c>
      <c r="L299" s="55" t="s">
        <v>192</v>
      </c>
      <c r="M299" s="107">
        <v>120</v>
      </c>
      <c r="N299" s="80"/>
      <c r="O299" s="195">
        <v>110</v>
      </c>
      <c r="P299" s="36">
        <v>146</v>
      </c>
      <c r="Q299" s="36">
        <v>245</v>
      </c>
      <c r="R299" s="195">
        <v>82</v>
      </c>
      <c r="S299" s="36"/>
      <c r="T299" s="39"/>
      <c r="U299" s="39"/>
      <c r="V299" s="39"/>
      <c r="W299" s="39"/>
      <c r="Y299" s="69">
        <f t="shared" si="9"/>
        <v>159.85</v>
      </c>
      <c r="Z299" s="70">
        <f t="shared" si="10"/>
        <v>12.19</v>
      </c>
      <c r="AA299" s="71">
        <f t="shared" si="11"/>
        <v>87.63</v>
      </c>
      <c r="AB299" s="67"/>
      <c r="AC299" s="67"/>
      <c r="AD299" s="68" t="s">
        <v>62</v>
      </c>
      <c r="AE299" s="185"/>
    </row>
    <row r="300" spans="1:52" x14ac:dyDescent="0.25">
      <c r="A300" s="165" t="s">
        <v>1067</v>
      </c>
      <c r="B300" s="166">
        <v>8433375023282</v>
      </c>
      <c r="C300" s="167" t="s">
        <v>145</v>
      </c>
      <c r="D300" s="168" t="s">
        <v>1980</v>
      </c>
      <c r="E300" s="173" t="s">
        <v>1035</v>
      </c>
      <c r="F300" s="325">
        <v>259.47000000000003</v>
      </c>
      <c r="G300" s="12"/>
      <c r="H300" s="80"/>
      <c r="I300" s="89">
        <v>3.2</v>
      </c>
      <c r="J300" s="52">
        <v>1</v>
      </c>
      <c r="K300" s="52">
        <v>8</v>
      </c>
      <c r="L300" s="52" t="s">
        <v>192</v>
      </c>
      <c r="M300" s="106">
        <v>96</v>
      </c>
      <c r="N300" s="80"/>
      <c r="O300" s="194">
        <v>125</v>
      </c>
      <c r="P300" s="31">
        <v>159</v>
      </c>
      <c r="Q300" s="31">
        <v>310</v>
      </c>
      <c r="R300" s="194">
        <v>85</v>
      </c>
      <c r="S300" s="31"/>
      <c r="T300" s="39"/>
      <c r="U300" s="39"/>
      <c r="V300" s="39"/>
      <c r="W300" s="39"/>
      <c r="Y300" s="64">
        <f t="shared" si="9"/>
        <v>222.4</v>
      </c>
      <c r="Z300" s="65">
        <f t="shared" si="10"/>
        <v>16.96</v>
      </c>
      <c r="AA300" s="66">
        <f t="shared" si="11"/>
        <v>121.92000000000002</v>
      </c>
      <c r="AB300" s="67"/>
      <c r="AC300" s="67"/>
      <c r="AD300" s="68"/>
      <c r="AE300" s="185"/>
    </row>
    <row r="301" spans="1:52" x14ac:dyDescent="0.25">
      <c r="A301" s="169" t="s">
        <v>1068</v>
      </c>
      <c r="B301" s="170">
        <v>8433375023299</v>
      </c>
      <c r="C301" s="171" t="s">
        <v>145</v>
      </c>
      <c r="D301" s="172" t="s">
        <v>1981</v>
      </c>
      <c r="E301" s="174" t="s">
        <v>1035</v>
      </c>
      <c r="F301" s="326">
        <v>299.49</v>
      </c>
      <c r="G301" s="12"/>
      <c r="H301" s="80"/>
      <c r="I301" s="90">
        <v>5.9720000000000004</v>
      </c>
      <c r="J301" s="55">
        <v>1</v>
      </c>
      <c r="K301" s="55">
        <v>2</v>
      </c>
      <c r="L301" s="55" t="s">
        <v>192</v>
      </c>
      <c r="M301" s="107">
        <v>24</v>
      </c>
      <c r="N301" s="80"/>
      <c r="O301" s="195">
        <v>160</v>
      </c>
      <c r="P301" s="36">
        <v>200</v>
      </c>
      <c r="Q301" s="36">
        <v>365</v>
      </c>
      <c r="R301" s="195">
        <v>97</v>
      </c>
      <c r="S301" s="36"/>
      <c r="T301" s="39"/>
      <c r="U301" s="39"/>
      <c r="V301" s="39"/>
      <c r="W301" s="39"/>
      <c r="Y301" s="69">
        <f t="shared" si="9"/>
        <v>415.05400000000003</v>
      </c>
      <c r="Z301" s="70">
        <f t="shared" si="10"/>
        <v>31.651600000000002</v>
      </c>
      <c r="AA301" s="71">
        <f t="shared" si="11"/>
        <v>227.53320000000002</v>
      </c>
      <c r="AB301" s="67"/>
      <c r="AC301" s="67"/>
      <c r="AD301" s="68"/>
      <c r="AE301" s="185"/>
    </row>
    <row r="302" spans="1:52" x14ac:dyDescent="0.25">
      <c r="A302" s="165" t="s">
        <v>1982</v>
      </c>
      <c r="B302" s="166">
        <v>8433375071306</v>
      </c>
      <c r="C302" s="167" t="s">
        <v>145</v>
      </c>
      <c r="D302" s="168" t="s">
        <v>1984</v>
      </c>
      <c r="E302" s="173" t="s">
        <v>1035</v>
      </c>
      <c r="F302" s="325">
        <v>637.16</v>
      </c>
      <c r="G302" s="12"/>
      <c r="I302" s="89"/>
      <c r="J302" s="52"/>
      <c r="K302" s="52"/>
      <c r="L302" s="52"/>
      <c r="M302" s="106"/>
      <c r="N302" s="81"/>
      <c r="O302" s="194">
        <v>200</v>
      </c>
      <c r="P302" s="31">
        <v>254</v>
      </c>
      <c r="Q302" s="31">
        <v>400</v>
      </c>
      <c r="R302" s="194">
        <v>120</v>
      </c>
      <c r="S302" s="31"/>
      <c r="T302" s="39"/>
      <c r="U302" s="39"/>
      <c r="V302" s="39"/>
      <c r="W302" s="39"/>
      <c r="Y302" s="64"/>
      <c r="Z302" s="65"/>
      <c r="AA302" s="66"/>
      <c r="AB302" s="67"/>
      <c r="AC302" s="67"/>
      <c r="AD302" s="68"/>
      <c r="AE302" s="185"/>
    </row>
    <row r="303" spans="1:52" x14ac:dyDescent="0.25">
      <c r="A303" s="20"/>
      <c r="B303" s="21"/>
      <c r="C303" s="10"/>
      <c r="D303" s="20"/>
      <c r="E303" s="24"/>
      <c r="F303" s="327"/>
      <c r="G303"/>
      <c r="I303" s="17"/>
      <c r="K303" s="10"/>
      <c r="L303" s="10"/>
      <c r="M303" s="24"/>
      <c r="O303" s="48"/>
      <c r="P303" s="48"/>
      <c r="Q303" s="48"/>
      <c r="R303" s="217"/>
      <c r="S303" s="39"/>
      <c r="T303" s="39"/>
      <c r="U303" s="39"/>
      <c r="V303" s="39"/>
      <c r="W303" s="39"/>
      <c r="Y303" s="192"/>
      <c r="Z303" s="192"/>
      <c r="AA303" s="192"/>
      <c r="AB303" s="193"/>
      <c r="AC303" s="193"/>
      <c r="AD303" s="201"/>
      <c r="AE303" s="242"/>
    </row>
    <row r="304" spans="1:52" x14ac:dyDescent="0.25">
      <c r="A304" s="20"/>
      <c r="B304" s="21"/>
      <c r="C304" s="10"/>
      <c r="D304" s="20"/>
      <c r="E304" s="24"/>
      <c r="F304" s="327"/>
      <c r="G304"/>
      <c r="I304" s="17"/>
      <c r="K304" s="10"/>
      <c r="L304" s="10"/>
      <c r="M304" s="24"/>
      <c r="O304" s="48"/>
      <c r="P304" s="48"/>
      <c r="Q304" s="48"/>
      <c r="R304" s="217"/>
      <c r="S304" s="39"/>
      <c r="T304" s="39"/>
      <c r="U304" s="39"/>
      <c r="V304" s="39"/>
      <c r="W304" s="39"/>
      <c r="Y304" s="192"/>
      <c r="Z304" s="192"/>
      <c r="AA304" s="192"/>
      <c r="AB304" s="193"/>
      <c r="AC304" s="193"/>
      <c r="AD304" s="201"/>
      <c r="AE304" s="242"/>
    </row>
    <row r="305" spans="1:52" ht="51" customHeight="1" x14ac:dyDescent="0.25">
      <c r="A305" s="2" t="s">
        <v>22</v>
      </c>
      <c r="B305" s="114" t="s">
        <v>23</v>
      </c>
      <c r="C305" s="2" t="s">
        <v>24</v>
      </c>
      <c r="D305" s="2" t="s">
        <v>25</v>
      </c>
      <c r="E305" s="2" t="s">
        <v>26</v>
      </c>
      <c r="F305" s="324" t="s">
        <v>138</v>
      </c>
      <c r="G305" s="2" t="s">
        <v>1</v>
      </c>
      <c r="H305" s="80"/>
      <c r="I305" s="57" t="s">
        <v>121</v>
      </c>
      <c r="J305" s="93" t="s">
        <v>122</v>
      </c>
      <c r="K305" s="59" t="s">
        <v>123</v>
      </c>
      <c r="L305" s="58" t="s">
        <v>30</v>
      </c>
      <c r="M305" s="162" t="s">
        <v>124</v>
      </c>
      <c r="O305" s="27" t="s">
        <v>140</v>
      </c>
      <c r="P305" s="28" t="s">
        <v>1485</v>
      </c>
      <c r="Q305" s="58" t="s">
        <v>1593</v>
      </c>
      <c r="R305" s="219" t="s">
        <v>1594</v>
      </c>
      <c r="S305" s="27"/>
      <c r="T305" s="97"/>
      <c r="U305" s="97"/>
      <c r="V305" s="97"/>
      <c r="W305" s="97"/>
      <c r="Y305" s="61" t="s">
        <v>34</v>
      </c>
      <c r="Z305" s="61" t="s">
        <v>35</v>
      </c>
      <c r="AA305" s="61" t="s">
        <v>36</v>
      </c>
      <c r="AB305" s="62" t="s">
        <v>37</v>
      </c>
      <c r="AC305" s="62" t="s">
        <v>38</v>
      </c>
      <c r="AD305" s="63" t="s">
        <v>39</v>
      </c>
      <c r="AE305" s="185"/>
      <c r="AZ305" s="15"/>
    </row>
    <row r="306" spans="1:52" x14ac:dyDescent="0.25">
      <c r="A306" s="165" t="s">
        <v>1595</v>
      </c>
      <c r="B306" s="166" t="s">
        <v>1596</v>
      </c>
      <c r="C306" s="167" t="s">
        <v>769</v>
      </c>
      <c r="D306" s="168" t="s">
        <v>1597</v>
      </c>
      <c r="E306" s="173" t="s">
        <v>1927</v>
      </c>
      <c r="F306" s="325">
        <v>241.23</v>
      </c>
      <c r="G306" s="82"/>
      <c r="H306" s="80"/>
      <c r="I306" s="239">
        <v>5.3570420801118237</v>
      </c>
      <c r="J306" s="100" t="s">
        <v>55</v>
      </c>
      <c r="K306" s="52">
        <v>72</v>
      </c>
      <c r="L306" s="52" t="s">
        <v>762</v>
      </c>
      <c r="M306" s="52">
        <v>72</v>
      </c>
      <c r="N306" s="79"/>
      <c r="O306" s="31">
        <v>160</v>
      </c>
      <c r="P306" s="52">
        <v>500</v>
      </c>
      <c r="Q306" s="52">
        <v>250</v>
      </c>
      <c r="R306" s="53">
        <v>170</v>
      </c>
      <c r="S306" s="33"/>
      <c r="T306" s="9"/>
      <c r="U306" s="9"/>
      <c r="V306" s="9"/>
      <c r="W306" s="9"/>
      <c r="X306" s="9"/>
      <c r="Y306" s="251">
        <v>138.16360465116279</v>
      </c>
      <c r="Z306" s="252">
        <v>10.876709302325583</v>
      </c>
      <c r="AA306" s="260">
        <v>97.008488372093026</v>
      </c>
      <c r="AB306" s="67"/>
      <c r="AC306" s="67"/>
      <c r="AD306" s="68"/>
      <c r="AE306" s="185"/>
    </row>
    <row r="307" spans="1:52" x14ac:dyDescent="0.25">
      <c r="A307" s="169" t="s">
        <v>1598</v>
      </c>
      <c r="B307" s="170" t="s">
        <v>1599</v>
      </c>
      <c r="C307" s="171" t="s">
        <v>769</v>
      </c>
      <c r="D307" s="172" t="s">
        <v>1600</v>
      </c>
      <c r="E307" s="174" t="s">
        <v>1927</v>
      </c>
      <c r="F307" s="325">
        <v>374.09</v>
      </c>
      <c r="G307" s="82"/>
      <c r="H307" s="80"/>
      <c r="I307" s="239">
        <v>11.97321510937201</v>
      </c>
      <c r="J307" s="101" t="s">
        <v>55</v>
      </c>
      <c r="K307" s="55">
        <v>24</v>
      </c>
      <c r="L307" s="55" t="s">
        <v>766</v>
      </c>
      <c r="M307" s="55">
        <v>24</v>
      </c>
      <c r="N307" s="80"/>
      <c r="O307" s="36">
        <v>200</v>
      </c>
      <c r="P307" s="55">
        <v>730</v>
      </c>
      <c r="Q307" s="55">
        <v>365</v>
      </c>
      <c r="R307" s="56">
        <v>265</v>
      </c>
      <c r="S307" s="38"/>
      <c r="T307" s="9"/>
      <c r="U307" s="9"/>
      <c r="V307" s="9"/>
      <c r="W307" s="9"/>
      <c r="X307" s="9"/>
      <c r="Y307" s="254">
        <v>307.05461538461537</v>
      </c>
      <c r="Z307" s="255">
        <v>24.172384615384612</v>
      </c>
      <c r="AA307" s="261">
        <v>215.59153846153845</v>
      </c>
      <c r="AB307" s="67"/>
      <c r="AC307" s="67"/>
      <c r="AD307" s="68"/>
      <c r="AE307" s="185"/>
    </row>
    <row r="308" spans="1:52" x14ac:dyDescent="0.25">
      <c r="A308" s="165" t="s">
        <v>1601</v>
      </c>
      <c r="B308" s="166" t="s">
        <v>1602</v>
      </c>
      <c r="C308" s="167" t="s">
        <v>769</v>
      </c>
      <c r="D308" s="168" t="s">
        <v>1603</v>
      </c>
      <c r="E308" s="173" t="s">
        <v>1927</v>
      </c>
      <c r="F308" s="325">
        <v>611.9</v>
      </c>
      <c r="G308" s="83"/>
      <c r="H308" s="80"/>
      <c r="I308" s="239">
        <v>19.530994039475743</v>
      </c>
      <c r="J308" s="100" t="s">
        <v>55</v>
      </c>
      <c r="K308" s="52">
        <v>18</v>
      </c>
      <c r="L308" s="52" t="s">
        <v>766</v>
      </c>
      <c r="M308" s="52">
        <v>18</v>
      </c>
      <c r="N308" s="80"/>
      <c r="O308" s="31">
        <v>250</v>
      </c>
      <c r="P308" s="52">
        <v>765</v>
      </c>
      <c r="Q308" s="52">
        <v>382.5</v>
      </c>
      <c r="R308" s="53">
        <v>257.5</v>
      </c>
      <c r="S308" s="33"/>
      <c r="T308" s="9"/>
      <c r="U308" s="9"/>
      <c r="V308" s="9"/>
      <c r="W308" s="9"/>
      <c r="X308" s="9"/>
      <c r="Y308" s="251">
        <v>484.21364754098346</v>
      </c>
      <c r="Z308" s="252">
        <v>38.118946721311467</v>
      </c>
      <c r="AA308" s="260">
        <v>339.97979508196715</v>
      </c>
      <c r="AB308" s="67"/>
      <c r="AC308" s="67"/>
      <c r="AD308" s="68"/>
      <c r="AE308" s="185"/>
    </row>
    <row r="309" spans="1:52" x14ac:dyDescent="0.25">
      <c r="A309" s="169" t="s">
        <v>1604</v>
      </c>
      <c r="B309" s="170" t="s">
        <v>1605</v>
      </c>
      <c r="C309" s="171" t="s">
        <v>769</v>
      </c>
      <c r="D309" s="172" t="s">
        <v>1606</v>
      </c>
      <c r="E309" s="174" t="s">
        <v>1927</v>
      </c>
      <c r="F309" s="325">
        <v>1052.77</v>
      </c>
      <c r="G309" s="83"/>
      <c r="H309" s="80"/>
      <c r="I309" s="239">
        <v>34.650507883898968</v>
      </c>
      <c r="J309" s="101" t="s">
        <v>55</v>
      </c>
      <c r="K309" s="55">
        <v>14</v>
      </c>
      <c r="L309" s="55" t="s">
        <v>762</v>
      </c>
      <c r="M309" s="55">
        <v>14</v>
      </c>
      <c r="N309" s="80"/>
      <c r="O309" s="36">
        <v>315</v>
      </c>
      <c r="P309" s="55">
        <v>850</v>
      </c>
      <c r="Q309" s="55">
        <v>425</v>
      </c>
      <c r="R309" s="56">
        <v>267.5</v>
      </c>
      <c r="S309" s="38"/>
      <c r="T309" s="9"/>
      <c r="U309" s="9"/>
      <c r="V309" s="9"/>
      <c r="W309" s="9"/>
      <c r="X309" s="9"/>
      <c r="Y309" s="254">
        <v>819.34159999999986</v>
      </c>
      <c r="Z309" s="255">
        <v>64.501359999999991</v>
      </c>
      <c r="AA309" s="261">
        <v>575.28239999999983</v>
      </c>
      <c r="AB309" s="67"/>
      <c r="AC309" s="67"/>
      <c r="AD309" s="68"/>
      <c r="AE309" s="185"/>
    </row>
    <row r="310" spans="1:52" x14ac:dyDescent="0.25">
      <c r="A310" s="165" t="s">
        <v>1607</v>
      </c>
      <c r="B310" s="166" t="s">
        <v>1608</v>
      </c>
      <c r="C310" s="167" t="s">
        <v>769</v>
      </c>
      <c r="D310" s="168" t="s">
        <v>1609</v>
      </c>
      <c r="E310" s="173" t="s">
        <v>1927</v>
      </c>
      <c r="F310" s="325">
        <v>2380.02</v>
      </c>
      <c r="G310" s="83"/>
      <c r="H310" s="80"/>
      <c r="I310" s="238">
        <v>46.468668871253854</v>
      </c>
      <c r="J310" s="100" t="s">
        <v>55</v>
      </c>
      <c r="K310" s="52">
        <v>8</v>
      </c>
      <c r="L310" s="52" t="s">
        <v>766</v>
      </c>
      <c r="M310" s="52">
        <v>8</v>
      </c>
      <c r="N310" s="80"/>
      <c r="O310" s="31">
        <v>355</v>
      </c>
      <c r="P310" s="52">
        <v>900</v>
      </c>
      <c r="Q310" s="52">
        <v>450</v>
      </c>
      <c r="R310" s="53">
        <v>272.5</v>
      </c>
      <c r="S310" s="33"/>
      <c r="T310" s="9"/>
      <c r="U310" s="9"/>
      <c r="V310" s="9"/>
      <c r="W310" s="9"/>
      <c r="X310" s="9"/>
      <c r="Y310" s="251">
        <v>926.36059999999998</v>
      </c>
      <c r="Z310" s="252">
        <v>72.926259999999999</v>
      </c>
      <c r="AA310" s="260">
        <v>650.42340000000002</v>
      </c>
      <c r="AB310" s="67"/>
      <c r="AC310" s="67"/>
      <c r="AD310" s="157" t="s">
        <v>62</v>
      </c>
      <c r="AE310" s="185"/>
    </row>
    <row r="311" spans="1:52" x14ac:dyDescent="0.25">
      <c r="A311" s="169" t="s">
        <v>1610</v>
      </c>
      <c r="B311" s="170" t="s">
        <v>1611</v>
      </c>
      <c r="C311" s="171" t="s">
        <v>769</v>
      </c>
      <c r="D311" s="172" t="s">
        <v>1612</v>
      </c>
      <c r="E311" s="174" t="s">
        <v>1927</v>
      </c>
      <c r="F311" s="325">
        <v>2815.71</v>
      </c>
      <c r="G311" s="83"/>
      <c r="H311" s="80"/>
      <c r="I311" s="239">
        <v>62.196205161352729</v>
      </c>
      <c r="J311" s="101" t="s">
        <v>55</v>
      </c>
      <c r="K311" s="55">
        <v>5</v>
      </c>
      <c r="L311" s="55" t="s">
        <v>762</v>
      </c>
      <c r="M311" s="55">
        <v>5</v>
      </c>
      <c r="N311" s="80"/>
      <c r="O311" s="36">
        <v>400</v>
      </c>
      <c r="P311" s="55">
        <v>950</v>
      </c>
      <c r="Q311" s="55">
        <v>475</v>
      </c>
      <c r="R311" s="56">
        <v>275</v>
      </c>
      <c r="S311" s="38"/>
      <c r="T311" s="9"/>
      <c r="U311" s="9"/>
      <c r="V311" s="9"/>
      <c r="W311" s="9"/>
      <c r="X311" s="9"/>
      <c r="Y311" s="254">
        <v>1384.9858166666666</v>
      </c>
      <c r="Z311" s="255">
        <v>109.03079833333334</v>
      </c>
      <c r="AA311" s="261">
        <v>972.43685000000005</v>
      </c>
      <c r="AB311" s="67"/>
      <c r="AC311" s="67"/>
      <c r="AD311" s="68"/>
      <c r="AE311" s="185"/>
    </row>
    <row r="312" spans="1:52" x14ac:dyDescent="0.25">
      <c r="A312" s="165" t="s">
        <v>1613</v>
      </c>
      <c r="B312" s="166" t="s">
        <v>1614</v>
      </c>
      <c r="C312" s="167" t="s">
        <v>769</v>
      </c>
      <c r="D312" s="168" t="s">
        <v>1615</v>
      </c>
      <c r="E312" s="173" t="s">
        <v>1927</v>
      </c>
      <c r="F312" s="325">
        <v>3529.92</v>
      </c>
      <c r="G312" s="83"/>
      <c r="H312" s="80"/>
      <c r="I312" s="238">
        <v>83.651553844518389</v>
      </c>
      <c r="J312" s="100" t="s">
        <v>55</v>
      </c>
      <c r="K312" s="52">
        <v>3</v>
      </c>
      <c r="L312" s="52" t="s">
        <v>762</v>
      </c>
      <c r="M312" s="52">
        <v>3</v>
      </c>
      <c r="N312" s="80"/>
      <c r="O312" s="31">
        <v>450</v>
      </c>
      <c r="P312" s="52">
        <v>1010</v>
      </c>
      <c r="Q312" s="52">
        <v>505</v>
      </c>
      <c r="R312" s="53">
        <v>280</v>
      </c>
      <c r="S312" s="33"/>
      <c r="T312" s="9"/>
      <c r="U312" s="9"/>
      <c r="V312" s="9"/>
      <c r="W312" s="9"/>
      <c r="X312" s="9"/>
      <c r="Y312" s="251">
        <v>1860.0917399999994</v>
      </c>
      <c r="Z312" s="252">
        <v>146.43275399999996</v>
      </c>
      <c r="AA312" s="260">
        <v>1306.0218599999998</v>
      </c>
      <c r="AB312" s="67"/>
      <c r="AC312" s="67"/>
      <c r="AD312" s="68"/>
      <c r="AE312" s="185"/>
    </row>
    <row r="313" spans="1:52" x14ac:dyDescent="0.25">
      <c r="A313" s="169" t="s">
        <v>1616</v>
      </c>
      <c r="B313" s="170" t="s">
        <v>1617</v>
      </c>
      <c r="C313" s="171" t="s">
        <v>769</v>
      </c>
      <c r="D313" s="172" t="s">
        <v>1618</v>
      </c>
      <c r="E313" s="174" t="s">
        <v>1927</v>
      </c>
      <c r="F313" s="325">
        <v>4140.8</v>
      </c>
      <c r="G313" s="83"/>
      <c r="H313" s="80"/>
      <c r="I313" s="239">
        <v>110.127593386594</v>
      </c>
      <c r="J313" s="101" t="s">
        <v>55</v>
      </c>
      <c r="K313" s="55">
        <v>2</v>
      </c>
      <c r="L313" s="55" t="s">
        <v>766</v>
      </c>
      <c r="M313" s="55">
        <v>2</v>
      </c>
      <c r="N313" s="81"/>
      <c r="O313" s="36">
        <v>500</v>
      </c>
      <c r="P313" s="55">
        <v>1080</v>
      </c>
      <c r="Q313" s="55">
        <v>540</v>
      </c>
      <c r="R313" s="56">
        <v>290</v>
      </c>
      <c r="S313" s="38"/>
      <c r="T313" s="9"/>
      <c r="U313" s="9"/>
      <c r="V313" s="9"/>
      <c r="W313" s="9"/>
      <c r="X313" s="9"/>
      <c r="Y313" s="254">
        <v>2761.6580775000002</v>
      </c>
      <c r="Z313" s="255">
        <v>217.40712525000001</v>
      </c>
      <c r="AA313" s="261">
        <v>1939.0365225000003</v>
      </c>
      <c r="AB313" s="67"/>
      <c r="AC313" s="67"/>
      <c r="AD313" s="68"/>
      <c r="AE313" s="185"/>
    </row>
    <row r="314" spans="1:52" x14ac:dyDescent="0.25">
      <c r="B314"/>
      <c r="D314" s="16"/>
      <c r="F314" s="327"/>
      <c r="G314"/>
      <c r="H314" s="164"/>
      <c r="I314" s="18"/>
      <c r="J314"/>
      <c r="K314" s="10"/>
      <c r="L314" s="24"/>
      <c r="M314"/>
      <c r="O314" s="104"/>
      <c r="AE314" s="185"/>
    </row>
    <row r="315" spans="1:52" ht="51" customHeight="1" x14ac:dyDescent="0.25">
      <c r="A315" s="2" t="s">
        <v>22</v>
      </c>
      <c r="B315" s="114" t="s">
        <v>23</v>
      </c>
      <c r="C315" s="2" t="s">
        <v>24</v>
      </c>
      <c r="D315" s="2" t="s">
        <v>25</v>
      </c>
      <c r="E315" s="2" t="s">
        <v>26</v>
      </c>
      <c r="F315" s="324" t="s">
        <v>138</v>
      </c>
      <c r="G315" s="2" t="s">
        <v>1</v>
      </c>
      <c r="H315" s="80"/>
      <c r="I315" s="57" t="s">
        <v>121</v>
      </c>
      <c r="J315" s="93" t="s">
        <v>122</v>
      </c>
      <c r="K315" s="59" t="s">
        <v>123</v>
      </c>
      <c r="L315" s="58" t="s">
        <v>30</v>
      </c>
      <c r="M315" s="162" t="s">
        <v>124</v>
      </c>
      <c r="O315" s="27" t="s">
        <v>140</v>
      </c>
      <c r="P315" s="28" t="s">
        <v>1485</v>
      </c>
      <c r="Q315" s="58" t="s">
        <v>1593</v>
      </c>
      <c r="R315" s="219" t="s">
        <v>1594</v>
      </c>
      <c r="S315" s="27"/>
      <c r="T315" s="97"/>
      <c r="U315" s="97"/>
      <c r="V315" s="97"/>
      <c r="W315" s="97"/>
      <c r="Y315" s="61" t="s">
        <v>34</v>
      </c>
      <c r="Z315" s="61" t="s">
        <v>35</v>
      </c>
      <c r="AA315" s="61" t="s">
        <v>36</v>
      </c>
      <c r="AB315" s="62" t="s">
        <v>37</v>
      </c>
      <c r="AC315" s="62" t="s">
        <v>38</v>
      </c>
      <c r="AD315" s="63" t="s">
        <v>39</v>
      </c>
      <c r="AE315" s="185"/>
      <c r="AZ315" s="15"/>
    </row>
    <row r="316" spans="1:52" x14ac:dyDescent="0.25">
      <c r="A316" s="165" t="s">
        <v>1619</v>
      </c>
      <c r="B316" s="166" t="s">
        <v>1620</v>
      </c>
      <c r="C316" s="167" t="s">
        <v>769</v>
      </c>
      <c r="D316" s="168" t="s">
        <v>1621</v>
      </c>
      <c r="E316" s="173" t="s">
        <v>1927</v>
      </c>
      <c r="F316" s="325">
        <v>216.91</v>
      </c>
      <c r="G316" s="83"/>
      <c r="H316" s="80"/>
      <c r="I316" s="239">
        <v>3.6773962315732498</v>
      </c>
      <c r="J316" s="100" t="s">
        <v>55</v>
      </c>
      <c r="K316" s="52">
        <v>72</v>
      </c>
      <c r="L316" s="52" t="s">
        <v>762</v>
      </c>
      <c r="M316" s="52">
        <v>72</v>
      </c>
      <c r="N316" s="79"/>
      <c r="O316" s="31">
        <v>160</v>
      </c>
      <c r="P316" s="52">
        <v>500</v>
      </c>
      <c r="Q316" s="52">
        <v>250</v>
      </c>
      <c r="R316" s="53">
        <v>170</v>
      </c>
      <c r="S316" s="33"/>
      <c r="T316" s="39"/>
      <c r="U316" s="39"/>
      <c r="V316" s="39"/>
      <c r="W316" s="39"/>
      <c r="Y316" s="254">
        <v>92.543546511627923</v>
      </c>
      <c r="Z316" s="255">
        <v>7.2853430232558152</v>
      </c>
      <c r="AA316" s="261">
        <v>64.977383720930234</v>
      </c>
      <c r="AB316" s="67"/>
      <c r="AC316" s="67"/>
      <c r="AD316" s="68"/>
      <c r="AE316" s="185"/>
    </row>
    <row r="317" spans="1:52" x14ac:dyDescent="0.25">
      <c r="A317" s="169" t="s">
        <v>1622</v>
      </c>
      <c r="B317" s="170" t="s">
        <v>1623</v>
      </c>
      <c r="C317" s="171" t="s">
        <v>769</v>
      </c>
      <c r="D317" s="172" t="s">
        <v>1624</v>
      </c>
      <c r="E317" s="174" t="s">
        <v>1927</v>
      </c>
      <c r="F317" s="326">
        <v>293.37</v>
      </c>
      <c r="G317" s="83"/>
      <c r="H317" s="80"/>
      <c r="I317" s="239">
        <v>8.255698063853826</v>
      </c>
      <c r="J317" s="101" t="s">
        <v>55</v>
      </c>
      <c r="K317" s="55">
        <v>24</v>
      </c>
      <c r="L317" s="55" t="s">
        <v>766</v>
      </c>
      <c r="M317" s="55">
        <v>24</v>
      </c>
      <c r="N317" s="80"/>
      <c r="O317" s="36">
        <v>200</v>
      </c>
      <c r="P317" s="55">
        <v>730</v>
      </c>
      <c r="Q317" s="55">
        <v>365</v>
      </c>
      <c r="R317" s="56">
        <v>265</v>
      </c>
      <c r="S317" s="38"/>
      <c r="T317" s="39"/>
      <c r="U317" s="39"/>
      <c r="V317" s="39"/>
      <c r="W317" s="39"/>
      <c r="Y317" s="254">
        <v>206.59211538461537</v>
      </c>
      <c r="Z317" s="255">
        <v>16.263634615384614</v>
      </c>
      <c r="AA317" s="261">
        <v>145.05403846153845</v>
      </c>
      <c r="AB317" s="67"/>
      <c r="AC317" s="67"/>
      <c r="AD317" s="68"/>
      <c r="AE317" s="185"/>
    </row>
    <row r="318" spans="1:52" x14ac:dyDescent="0.25">
      <c r="A318" s="165" t="s">
        <v>1625</v>
      </c>
      <c r="B318" s="166" t="s">
        <v>1626</v>
      </c>
      <c r="C318" s="167" t="s">
        <v>769</v>
      </c>
      <c r="D318" s="168" t="s">
        <v>1627</v>
      </c>
      <c r="E318" s="173" t="s">
        <v>1927</v>
      </c>
      <c r="F318" s="325">
        <v>455.83</v>
      </c>
      <c r="G318" s="83"/>
      <c r="H318" s="80"/>
      <c r="I318" s="239">
        <v>13.429833033317596</v>
      </c>
      <c r="J318" s="100" t="s">
        <v>55</v>
      </c>
      <c r="K318" s="52">
        <v>18</v>
      </c>
      <c r="L318" s="52" t="s">
        <v>766</v>
      </c>
      <c r="M318" s="52">
        <v>18</v>
      </c>
      <c r="N318" s="80"/>
      <c r="O318" s="31">
        <v>250</v>
      </c>
      <c r="P318" s="52">
        <v>765</v>
      </c>
      <c r="Q318" s="52">
        <v>382.5</v>
      </c>
      <c r="R318" s="53">
        <v>257.5</v>
      </c>
      <c r="S318" s="33"/>
      <c r="T318" s="39"/>
      <c r="U318" s="39"/>
      <c r="V318" s="39"/>
      <c r="W318" s="39"/>
      <c r="Y318" s="254">
        <v>324.34045081967213</v>
      </c>
      <c r="Z318" s="255">
        <v>25.533184426229507</v>
      </c>
      <c r="AA318" s="261">
        <v>227.72840163934421</v>
      </c>
      <c r="AB318" s="67"/>
      <c r="AC318" s="67"/>
      <c r="AD318" s="68"/>
      <c r="AE318" s="185"/>
    </row>
    <row r="319" spans="1:52" x14ac:dyDescent="0.25">
      <c r="A319" s="169" t="s">
        <v>1628</v>
      </c>
      <c r="B319" s="170" t="s">
        <v>1629</v>
      </c>
      <c r="C319" s="171" t="s">
        <v>769</v>
      </c>
      <c r="D319" s="172" t="s">
        <v>1630</v>
      </c>
      <c r="E319" s="174" t="s">
        <v>1927</v>
      </c>
      <c r="F319" s="326">
        <v>778.52</v>
      </c>
      <c r="G319" s="83"/>
      <c r="H319" s="80"/>
      <c r="I319" s="239">
        <v>23.662486654811371</v>
      </c>
      <c r="J319" s="101" t="s">
        <v>55</v>
      </c>
      <c r="K319" s="55">
        <v>14</v>
      </c>
      <c r="L319" s="55" t="s">
        <v>762</v>
      </c>
      <c r="M319" s="55">
        <v>14</v>
      </c>
      <c r="N319" s="80"/>
      <c r="O319" s="36">
        <v>315</v>
      </c>
      <c r="P319" s="55">
        <v>850</v>
      </c>
      <c r="Q319" s="55">
        <v>425</v>
      </c>
      <c r="R319" s="56">
        <v>267.5</v>
      </c>
      <c r="S319" s="38"/>
      <c r="T319" s="39"/>
      <c r="U319" s="39"/>
      <c r="V319" s="39"/>
      <c r="W319" s="39"/>
      <c r="Y319" s="254">
        <v>550.08799999999997</v>
      </c>
      <c r="Z319" s="255">
        <v>43.3048</v>
      </c>
      <c r="AA319" s="261">
        <v>386.23200000000003</v>
      </c>
      <c r="AB319" s="67"/>
      <c r="AC319" s="67"/>
      <c r="AD319" s="68"/>
      <c r="AE319" s="185"/>
    </row>
    <row r="320" spans="1:52" x14ac:dyDescent="0.25">
      <c r="A320" s="165" t="s">
        <v>1631</v>
      </c>
      <c r="B320" s="166" t="s">
        <v>1632</v>
      </c>
      <c r="C320" s="167" t="s">
        <v>769</v>
      </c>
      <c r="D320" s="168" t="s">
        <v>1633</v>
      </c>
      <c r="E320" s="173" t="s">
        <v>1927</v>
      </c>
      <c r="F320" s="325">
        <v>1649.33</v>
      </c>
      <c r="G320" s="83"/>
      <c r="H320" s="80"/>
      <c r="I320" s="238">
        <v>31.797009364477706</v>
      </c>
      <c r="J320" s="100" t="s">
        <v>55</v>
      </c>
      <c r="K320" s="52">
        <v>8</v>
      </c>
      <c r="L320" s="52" t="s">
        <v>766</v>
      </c>
      <c r="M320" s="52">
        <v>8</v>
      </c>
      <c r="N320" s="80"/>
      <c r="O320" s="31">
        <v>355</v>
      </c>
      <c r="P320" s="52">
        <v>900</v>
      </c>
      <c r="Q320" s="52">
        <v>450</v>
      </c>
      <c r="R320" s="53">
        <v>272.5</v>
      </c>
      <c r="S320" s="33"/>
      <c r="T320" s="39"/>
      <c r="U320" s="39"/>
      <c r="V320" s="39"/>
      <c r="W320" s="39"/>
      <c r="Y320" s="251">
        <v>623.04962499999999</v>
      </c>
      <c r="Z320" s="252">
        <v>49.048587499999996</v>
      </c>
      <c r="AA320" s="260">
        <v>437.460375</v>
      </c>
      <c r="AB320" s="67"/>
      <c r="AC320" s="67"/>
      <c r="AD320" s="157" t="s">
        <v>62</v>
      </c>
      <c r="AE320" s="185"/>
    </row>
    <row r="321" spans="1:52" x14ac:dyDescent="0.25">
      <c r="A321" s="169" t="s">
        <v>1634</v>
      </c>
      <c r="B321" s="170" t="s">
        <v>1635</v>
      </c>
      <c r="C321" s="171" t="s">
        <v>769</v>
      </c>
      <c r="D321" s="172" t="s">
        <v>1636</v>
      </c>
      <c r="E321" s="174" t="s">
        <v>1927</v>
      </c>
      <c r="F321" s="326">
        <v>1942.89</v>
      </c>
      <c r="G321" s="83"/>
      <c r="H321" s="80"/>
      <c r="I321" s="239">
        <v>42.414376961643228</v>
      </c>
      <c r="J321" s="101" t="s">
        <v>55</v>
      </c>
      <c r="K321" s="55">
        <v>5</v>
      </c>
      <c r="L321" s="55" t="s">
        <v>762</v>
      </c>
      <c r="M321" s="55">
        <v>5</v>
      </c>
      <c r="N321" s="80"/>
      <c r="O321" s="36">
        <v>400</v>
      </c>
      <c r="P321" s="55">
        <v>950</v>
      </c>
      <c r="Q321" s="55">
        <v>475</v>
      </c>
      <c r="R321" s="56">
        <v>275</v>
      </c>
      <c r="S321" s="38"/>
      <c r="T321" s="39"/>
      <c r="U321" s="39"/>
      <c r="V321" s="39"/>
      <c r="W321" s="39"/>
      <c r="Y321" s="254">
        <v>928.2241499999999</v>
      </c>
      <c r="Z321" s="255">
        <v>73.072965000000011</v>
      </c>
      <c r="AA321" s="261">
        <v>651.73185000000001</v>
      </c>
      <c r="AB321" s="67"/>
      <c r="AC321" s="67"/>
      <c r="AD321" s="68"/>
      <c r="AE321" s="185"/>
    </row>
    <row r="322" spans="1:52" x14ac:dyDescent="0.25">
      <c r="A322" s="165" t="s">
        <v>1637</v>
      </c>
      <c r="B322" s="166" t="s">
        <v>1638</v>
      </c>
      <c r="C322" s="167" t="s">
        <v>769</v>
      </c>
      <c r="D322" s="168" t="s">
        <v>1639</v>
      </c>
      <c r="E322" s="173" t="s">
        <v>1927</v>
      </c>
      <c r="F322" s="325">
        <v>2307.9299999999998</v>
      </c>
      <c r="G322" s="83"/>
      <c r="H322" s="80"/>
      <c r="I322" s="238">
        <v>57.042338437237532</v>
      </c>
      <c r="J322" s="100" t="s">
        <v>55</v>
      </c>
      <c r="K322" s="52">
        <v>3</v>
      </c>
      <c r="L322" s="52" t="s">
        <v>762</v>
      </c>
      <c r="M322" s="53">
        <v>3</v>
      </c>
      <c r="N322" s="80"/>
      <c r="O322" s="31">
        <v>450</v>
      </c>
      <c r="P322" s="52">
        <v>1010</v>
      </c>
      <c r="Q322" s="52">
        <v>505</v>
      </c>
      <c r="R322" s="53">
        <v>280</v>
      </c>
      <c r="S322" s="33"/>
      <c r="T322" s="39"/>
      <c r="U322" s="39"/>
      <c r="V322" s="39"/>
      <c r="W322" s="39"/>
      <c r="Y322" s="251">
        <v>1987.2978666666663</v>
      </c>
      <c r="Z322" s="252">
        <v>156.44685333333331</v>
      </c>
      <c r="AA322" s="260">
        <v>1395.3367999999996</v>
      </c>
      <c r="AB322" s="67"/>
      <c r="AC322" s="67"/>
      <c r="AD322" s="68"/>
      <c r="AE322" s="185"/>
    </row>
    <row r="323" spans="1:52" x14ac:dyDescent="0.25">
      <c r="A323" s="169" t="s">
        <v>1640</v>
      </c>
      <c r="B323" s="170" t="s">
        <v>1641</v>
      </c>
      <c r="C323" s="171" t="s">
        <v>769</v>
      </c>
      <c r="D323" s="172" t="s">
        <v>1642</v>
      </c>
      <c r="E323" s="174" t="s">
        <v>1927</v>
      </c>
      <c r="F323" s="326">
        <v>2699.87</v>
      </c>
      <c r="G323" s="83"/>
      <c r="H323" s="80"/>
      <c r="I323" s="239">
        <v>75.241744931815248</v>
      </c>
      <c r="J323" s="101" t="s">
        <v>55</v>
      </c>
      <c r="K323" s="55">
        <v>2</v>
      </c>
      <c r="L323" s="55" t="s">
        <v>766</v>
      </c>
      <c r="M323" s="56">
        <v>2</v>
      </c>
      <c r="N323" s="81"/>
      <c r="O323" s="36">
        <v>500</v>
      </c>
      <c r="P323" s="55">
        <v>1080</v>
      </c>
      <c r="Q323" s="55">
        <v>540</v>
      </c>
      <c r="R323" s="56">
        <v>290</v>
      </c>
      <c r="S323" s="38"/>
      <c r="T323" s="39"/>
      <c r="U323" s="39"/>
      <c r="V323" s="39"/>
      <c r="W323" s="39"/>
      <c r="Y323" s="254">
        <v>2038.6297</v>
      </c>
      <c r="Z323" s="255">
        <v>160.48787000000002</v>
      </c>
      <c r="AA323" s="261">
        <v>1431.3783000000001</v>
      </c>
      <c r="AB323" s="67"/>
      <c r="AC323" s="67"/>
      <c r="AD323" s="68"/>
      <c r="AE323" s="185"/>
    </row>
    <row r="324" spans="1:52" x14ac:dyDescent="0.25">
      <c r="A324" s="20"/>
      <c r="B324" s="21"/>
      <c r="C324" s="10"/>
      <c r="D324" s="20"/>
      <c r="E324" s="24"/>
      <c r="F324" s="327"/>
      <c r="G324"/>
      <c r="I324" s="17"/>
      <c r="K324" s="10"/>
      <c r="L324" s="10"/>
      <c r="M324" s="24"/>
      <c r="O324" s="48"/>
      <c r="P324" s="48"/>
      <c r="Q324" s="48"/>
      <c r="R324" s="217"/>
      <c r="S324" s="39"/>
      <c r="T324" s="39"/>
      <c r="U324" s="39"/>
      <c r="V324" s="39"/>
      <c r="W324" s="39"/>
      <c r="Y324" s="192"/>
      <c r="Z324" s="192"/>
      <c r="AA324" s="192"/>
      <c r="AB324" s="193"/>
      <c r="AC324" s="193"/>
      <c r="AD324" s="201"/>
      <c r="AE324" s="242"/>
    </row>
    <row r="325" spans="1:52" x14ac:dyDescent="0.25">
      <c r="C325" t="s">
        <v>210</v>
      </c>
      <c r="D325"/>
      <c r="F325" s="327"/>
      <c r="G325" s="13"/>
      <c r="I325" s="17"/>
      <c r="L325" s="10"/>
      <c r="AE325" s="185"/>
      <c r="AZ325" s="15"/>
    </row>
    <row r="326" spans="1:52" ht="51" customHeight="1" x14ac:dyDescent="0.25">
      <c r="A326" s="2" t="s">
        <v>22</v>
      </c>
      <c r="B326" s="114" t="s">
        <v>23</v>
      </c>
      <c r="C326" s="2" t="s">
        <v>24</v>
      </c>
      <c r="D326" s="2" t="s">
        <v>25</v>
      </c>
      <c r="E326" s="2" t="s">
        <v>26</v>
      </c>
      <c r="F326" s="324" t="s">
        <v>138</v>
      </c>
      <c r="G326" s="275" t="s">
        <v>1</v>
      </c>
      <c r="I326" s="57" t="s">
        <v>121</v>
      </c>
      <c r="J326" s="93" t="s">
        <v>122</v>
      </c>
      <c r="K326" s="59" t="s">
        <v>123</v>
      </c>
      <c r="L326" s="58" t="s">
        <v>30</v>
      </c>
      <c r="M326" s="93" t="s">
        <v>124</v>
      </c>
      <c r="N326" s="23"/>
      <c r="O326" s="27" t="s">
        <v>312</v>
      </c>
      <c r="P326" s="41" t="s">
        <v>140</v>
      </c>
      <c r="Q326" s="28" t="s">
        <v>313</v>
      </c>
      <c r="R326" s="220" t="s">
        <v>141</v>
      </c>
      <c r="S326" s="42" t="s">
        <v>142</v>
      </c>
      <c r="T326" s="97"/>
      <c r="U326" s="97"/>
      <c r="V326" s="97"/>
      <c r="W326" s="97"/>
      <c r="X326" s="23"/>
      <c r="Y326" s="61" t="s">
        <v>34</v>
      </c>
      <c r="Z326" s="61" t="s">
        <v>35</v>
      </c>
      <c r="AA326" s="61" t="s">
        <v>36</v>
      </c>
      <c r="AB326" s="62" t="s">
        <v>37</v>
      </c>
      <c r="AC326" s="62" t="s">
        <v>38</v>
      </c>
      <c r="AD326" s="63" t="s">
        <v>39</v>
      </c>
      <c r="AE326" s="185"/>
      <c r="AZ326" s="15"/>
    </row>
    <row r="327" spans="1:52" x14ac:dyDescent="0.25">
      <c r="A327" s="165" t="s">
        <v>494</v>
      </c>
      <c r="B327" s="166" t="s">
        <v>495</v>
      </c>
      <c r="C327" s="167" t="s">
        <v>145</v>
      </c>
      <c r="D327" s="168" t="s">
        <v>496</v>
      </c>
      <c r="E327" s="173" t="s">
        <v>1926</v>
      </c>
      <c r="F327" s="325">
        <v>0.94</v>
      </c>
      <c r="G327" s="12"/>
      <c r="H327" s="80"/>
      <c r="I327" s="76">
        <v>2.5000000000000001E-2</v>
      </c>
      <c r="J327" s="100">
        <v>20</v>
      </c>
      <c r="K327" s="52">
        <v>160</v>
      </c>
      <c r="L327" s="52" t="s">
        <v>148</v>
      </c>
      <c r="M327" s="106">
        <v>5760</v>
      </c>
      <c r="N327" s="79"/>
      <c r="O327" s="194" t="s">
        <v>497</v>
      </c>
      <c r="P327" s="31">
        <v>25</v>
      </c>
      <c r="Q327" s="31">
        <v>20</v>
      </c>
      <c r="R327" s="213" t="s">
        <v>371</v>
      </c>
      <c r="S327" s="33" t="s">
        <v>498</v>
      </c>
      <c r="T327" s="39"/>
      <c r="U327" s="39"/>
      <c r="V327" s="39"/>
      <c r="W327" s="39"/>
      <c r="Y327" s="64">
        <v>1.7375</v>
      </c>
      <c r="Z327" s="65">
        <v>0.13250000000000001</v>
      </c>
      <c r="AA327" s="66">
        <v>0.95250000000000012</v>
      </c>
      <c r="AB327" s="67"/>
      <c r="AC327" s="67"/>
      <c r="AD327" s="68"/>
      <c r="AE327" s="185"/>
    </row>
    <row r="328" spans="1:52" x14ac:dyDescent="0.25">
      <c r="A328" s="169" t="s">
        <v>499</v>
      </c>
      <c r="B328" s="170" t="s">
        <v>500</v>
      </c>
      <c r="C328" s="171" t="s">
        <v>145</v>
      </c>
      <c r="D328" s="172" t="s">
        <v>501</v>
      </c>
      <c r="E328" s="174" t="s">
        <v>1926</v>
      </c>
      <c r="F328" s="326">
        <v>0.94</v>
      </c>
      <c r="G328" s="12"/>
      <c r="H328" s="80"/>
      <c r="I328" s="77">
        <v>2.7E-2</v>
      </c>
      <c r="J328" s="101">
        <v>20</v>
      </c>
      <c r="K328" s="55">
        <v>160</v>
      </c>
      <c r="L328" s="55" t="s">
        <v>148</v>
      </c>
      <c r="M328" s="107">
        <v>5760</v>
      </c>
      <c r="N328" s="80"/>
      <c r="O328" s="195" t="s">
        <v>502</v>
      </c>
      <c r="P328" s="36">
        <v>25</v>
      </c>
      <c r="Q328" s="36">
        <v>20</v>
      </c>
      <c r="R328" s="214" t="s">
        <v>503</v>
      </c>
      <c r="S328" s="38" t="s">
        <v>504</v>
      </c>
      <c r="T328" s="39"/>
      <c r="U328" s="39"/>
      <c r="V328" s="39"/>
      <c r="W328" s="39"/>
      <c r="Y328" s="69">
        <v>1.8765000000000001</v>
      </c>
      <c r="Z328" s="70">
        <v>0.1431</v>
      </c>
      <c r="AA328" s="71">
        <v>1.0286999999999999</v>
      </c>
      <c r="AB328" s="67"/>
      <c r="AC328" s="67"/>
      <c r="AD328" s="68"/>
      <c r="AE328" s="185"/>
    </row>
    <row r="329" spans="1:52" x14ac:dyDescent="0.25">
      <c r="A329" s="165" t="s">
        <v>505</v>
      </c>
      <c r="B329" s="166" t="s">
        <v>506</v>
      </c>
      <c r="C329" s="167" t="s">
        <v>145</v>
      </c>
      <c r="D329" s="168" t="s">
        <v>507</v>
      </c>
      <c r="E329" s="173" t="s">
        <v>1926</v>
      </c>
      <c r="F329" s="325">
        <v>1.18</v>
      </c>
      <c r="G329" s="12"/>
      <c r="H329" s="80"/>
      <c r="I329" s="76">
        <v>2.7E-2</v>
      </c>
      <c r="J329" s="100">
        <v>20</v>
      </c>
      <c r="K329" s="52">
        <v>150</v>
      </c>
      <c r="L329" s="52" t="s">
        <v>148</v>
      </c>
      <c r="M329" s="106">
        <v>5400</v>
      </c>
      <c r="N329" s="80"/>
      <c r="O329" s="194" t="s">
        <v>508</v>
      </c>
      <c r="P329" s="31">
        <v>25</v>
      </c>
      <c r="Q329" s="31">
        <v>25</v>
      </c>
      <c r="R329" s="213">
        <v>63</v>
      </c>
      <c r="S329" s="33">
        <v>31.5</v>
      </c>
      <c r="T329" s="39"/>
      <c r="U329" s="39"/>
      <c r="V329" s="39"/>
      <c r="W329" s="39"/>
      <c r="Y329" s="64">
        <f>75.06*I329</f>
        <v>2.0266199999999999</v>
      </c>
      <c r="Z329" s="65">
        <v>0.15</v>
      </c>
      <c r="AA329" s="66">
        <v>1.25</v>
      </c>
      <c r="AB329" s="67"/>
      <c r="AC329" s="67"/>
      <c r="AD329" s="68"/>
      <c r="AE329" s="185"/>
    </row>
    <row r="330" spans="1:52" x14ac:dyDescent="0.25">
      <c r="A330" s="169" t="s">
        <v>509</v>
      </c>
      <c r="B330" s="170" t="s">
        <v>510</v>
      </c>
      <c r="C330" s="171" t="s">
        <v>145</v>
      </c>
      <c r="D330" s="172" t="s">
        <v>511</v>
      </c>
      <c r="E330" s="174" t="s">
        <v>1926</v>
      </c>
      <c r="F330" s="326">
        <v>1.81</v>
      </c>
      <c r="G330" s="12"/>
      <c r="H330" s="80"/>
      <c r="I330" s="77">
        <v>3.5999999999999997E-2</v>
      </c>
      <c r="J330" s="101">
        <v>10</v>
      </c>
      <c r="K330" s="55">
        <v>100</v>
      </c>
      <c r="L330" s="55" t="s">
        <v>148</v>
      </c>
      <c r="M330" s="107">
        <v>3600</v>
      </c>
      <c r="N330" s="80"/>
      <c r="O330" s="195" t="s">
        <v>512</v>
      </c>
      <c r="P330" s="36">
        <v>32</v>
      </c>
      <c r="Q330" s="36">
        <v>20</v>
      </c>
      <c r="R330" s="214" t="s">
        <v>513</v>
      </c>
      <c r="S330" s="38" t="s">
        <v>514</v>
      </c>
      <c r="T330" s="39"/>
      <c r="U330" s="39"/>
      <c r="V330" s="39"/>
      <c r="W330" s="39"/>
      <c r="Y330" s="69">
        <v>2.5019999999999998</v>
      </c>
      <c r="Z330" s="70">
        <v>0.19079999999999997</v>
      </c>
      <c r="AA330" s="71">
        <v>1.3715999999999999</v>
      </c>
      <c r="AB330" s="67"/>
      <c r="AC330" s="67"/>
      <c r="AD330" s="68"/>
      <c r="AE330" s="185"/>
    </row>
    <row r="331" spans="1:52" x14ac:dyDescent="0.25">
      <c r="A331" s="165" t="s">
        <v>515</v>
      </c>
      <c r="B331" s="166" t="s">
        <v>516</v>
      </c>
      <c r="C331" s="167" t="s">
        <v>145</v>
      </c>
      <c r="D331" s="168" t="s">
        <v>517</v>
      </c>
      <c r="E331" s="173" t="s">
        <v>1926</v>
      </c>
      <c r="F331" s="325">
        <v>1.6</v>
      </c>
      <c r="G331" s="12"/>
      <c r="H331" s="80"/>
      <c r="I331" s="76">
        <v>0.05</v>
      </c>
      <c r="J331" s="100">
        <v>10</v>
      </c>
      <c r="K331" s="52">
        <v>100</v>
      </c>
      <c r="L331" s="52" t="s">
        <v>148</v>
      </c>
      <c r="M331" s="106">
        <v>3600</v>
      </c>
      <c r="N331" s="80"/>
      <c r="O331" s="194" t="s">
        <v>518</v>
      </c>
      <c r="P331" s="31">
        <v>32</v>
      </c>
      <c r="Q331" s="31">
        <v>20</v>
      </c>
      <c r="R331" s="213" t="s">
        <v>519</v>
      </c>
      <c r="S331" s="33" t="s">
        <v>520</v>
      </c>
      <c r="T331" s="39"/>
      <c r="U331" s="39"/>
      <c r="V331" s="39"/>
      <c r="W331" s="39"/>
      <c r="Y331" s="64">
        <v>3.4750000000000001</v>
      </c>
      <c r="Z331" s="65">
        <v>0.26500000000000001</v>
      </c>
      <c r="AA331" s="66">
        <v>1.9050000000000002</v>
      </c>
      <c r="AB331" s="67"/>
      <c r="AC331" s="67"/>
      <c r="AD331" s="68"/>
      <c r="AE331" s="185"/>
    </row>
    <row r="332" spans="1:52" x14ac:dyDescent="0.25">
      <c r="A332" s="169" t="s">
        <v>521</v>
      </c>
      <c r="B332" s="170" t="s">
        <v>522</v>
      </c>
      <c r="C332" s="171" t="s">
        <v>145</v>
      </c>
      <c r="D332" s="172" t="s">
        <v>523</v>
      </c>
      <c r="E332" s="174" t="s">
        <v>1926</v>
      </c>
      <c r="F332" s="326">
        <v>1.67</v>
      </c>
      <c r="G332" s="12"/>
      <c r="H332" s="80"/>
      <c r="I332" s="77">
        <v>0.04</v>
      </c>
      <c r="J332" s="101">
        <v>10</v>
      </c>
      <c r="K332" s="55">
        <v>100</v>
      </c>
      <c r="L332" s="55" t="s">
        <v>148</v>
      </c>
      <c r="M332" s="107">
        <v>3600</v>
      </c>
      <c r="N332" s="80"/>
      <c r="O332" s="195" t="s">
        <v>524</v>
      </c>
      <c r="P332" s="36">
        <v>32</v>
      </c>
      <c r="Q332" s="36">
        <v>25</v>
      </c>
      <c r="R332" s="214" t="s">
        <v>451</v>
      </c>
      <c r="S332" s="38" t="s">
        <v>318</v>
      </c>
      <c r="T332" s="39"/>
      <c r="U332" s="39"/>
      <c r="V332" s="39"/>
      <c r="W332" s="39"/>
      <c r="Y332" s="69">
        <v>2.7800000000000002</v>
      </c>
      <c r="Z332" s="70">
        <v>0.21199999999999999</v>
      </c>
      <c r="AA332" s="71">
        <v>1.524</v>
      </c>
      <c r="AB332" s="67"/>
      <c r="AC332" s="67"/>
      <c r="AD332" s="68"/>
      <c r="AE332" s="185"/>
    </row>
    <row r="333" spans="1:52" x14ac:dyDescent="0.25">
      <c r="A333" s="165" t="s">
        <v>525</v>
      </c>
      <c r="B333" s="166" t="s">
        <v>526</v>
      </c>
      <c r="C333" s="167" t="s">
        <v>145</v>
      </c>
      <c r="D333" s="168" t="s">
        <v>527</v>
      </c>
      <c r="E333" s="173" t="s">
        <v>1926</v>
      </c>
      <c r="F333" s="325">
        <v>2.76</v>
      </c>
      <c r="G333" s="12"/>
      <c r="H333" s="80"/>
      <c r="I333" s="76">
        <v>8.1000000000000003E-2</v>
      </c>
      <c r="J333" s="100">
        <v>5</v>
      </c>
      <c r="K333" s="52">
        <v>50</v>
      </c>
      <c r="L333" s="52" t="s">
        <v>148</v>
      </c>
      <c r="M333" s="106">
        <v>1800</v>
      </c>
      <c r="N333" s="80"/>
      <c r="O333" s="194" t="s">
        <v>528</v>
      </c>
      <c r="P333" s="31">
        <v>40</v>
      </c>
      <c r="Q333" s="31">
        <v>20</v>
      </c>
      <c r="R333" s="213" t="s">
        <v>529</v>
      </c>
      <c r="S333" s="33" t="s">
        <v>530</v>
      </c>
      <c r="T333" s="39"/>
      <c r="U333" s="39"/>
      <c r="V333" s="39"/>
      <c r="W333" s="39"/>
      <c r="Y333" s="64">
        <v>5.4210000000000003</v>
      </c>
      <c r="Z333" s="65">
        <v>0.41339999999999999</v>
      </c>
      <c r="AA333" s="66">
        <v>2.9718</v>
      </c>
      <c r="AB333" s="67"/>
      <c r="AC333" s="67"/>
      <c r="AD333" s="68"/>
      <c r="AE333" s="185"/>
    </row>
    <row r="334" spans="1:52" x14ac:dyDescent="0.25">
      <c r="A334" s="169" t="s">
        <v>531</v>
      </c>
      <c r="B334" s="170" t="s">
        <v>532</v>
      </c>
      <c r="C334" s="171" t="s">
        <v>145</v>
      </c>
      <c r="D334" s="172" t="s">
        <v>533</v>
      </c>
      <c r="E334" s="174" t="s">
        <v>1926</v>
      </c>
      <c r="F334" s="326">
        <v>2.79</v>
      </c>
      <c r="G334" s="12"/>
      <c r="H334" s="80"/>
      <c r="I334" s="77">
        <v>8.1000000000000003E-2</v>
      </c>
      <c r="J334" s="101">
        <v>5</v>
      </c>
      <c r="K334" s="55">
        <v>50</v>
      </c>
      <c r="L334" s="55" t="s">
        <v>148</v>
      </c>
      <c r="M334" s="107">
        <v>1800</v>
      </c>
      <c r="N334" s="80"/>
      <c r="O334" s="195" t="s">
        <v>534</v>
      </c>
      <c r="P334" s="36">
        <v>40</v>
      </c>
      <c r="Q334" s="36">
        <v>25</v>
      </c>
      <c r="R334" s="214" t="s">
        <v>535</v>
      </c>
      <c r="S334" s="38" t="s">
        <v>536</v>
      </c>
      <c r="T334" s="39"/>
      <c r="U334" s="39"/>
      <c r="V334" s="39"/>
      <c r="W334" s="39"/>
      <c r="Y334" s="69">
        <v>5.6295000000000002</v>
      </c>
      <c r="Z334" s="70">
        <v>0.42930000000000001</v>
      </c>
      <c r="AA334" s="71">
        <v>3.0861000000000001</v>
      </c>
      <c r="AB334" s="67"/>
      <c r="AC334" s="67"/>
      <c r="AD334" s="68"/>
      <c r="AE334" s="185"/>
    </row>
    <row r="335" spans="1:52" x14ac:dyDescent="0.25">
      <c r="A335" s="165" t="s">
        <v>537</v>
      </c>
      <c r="B335" s="166" t="s">
        <v>538</v>
      </c>
      <c r="C335" s="167" t="s">
        <v>145</v>
      </c>
      <c r="D335" s="168" t="s">
        <v>539</v>
      </c>
      <c r="E335" s="173" t="s">
        <v>1926</v>
      </c>
      <c r="F335" s="325">
        <v>2.89</v>
      </c>
      <c r="G335" s="12"/>
      <c r="H335" s="80"/>
      <c r="I335" s="76">
        <v>8.2000000000000003E-2</v>
      </c>
      <c r="J335" s="100">
        <v>5</v>
      </c>
      <c r="K335" s="52">
        <v>50</v>
      </c>
      <c r="L335" s="52" t="s">
        <v>148</v>
      </c>
      <c r="M335" s="106">
        <v>1800</v>
      </c>
      <c r="N335" s="80"/>
      <c r="O335" s="194" t="s">
        <v>540</v>
      </c>
      <c r="P335" s="31">
        <v>40</v>
      </c>
      <c r="Q335" s="31">
        <v>32</v>
      </c>
      <c r="R335" s="213" t="s">
        <v>535</v>
      </c>
      <c r="S335" s="33" t="s">
        <v>536</v>
      </c>
      <c r="T335" s="39"/>
      <c r="U335" s="39"/>
      <c r="V335" s="39"/>
      <c r="W335" s="39"/>
      <c r="Y335" s="64">
        <v>5.6989999999999998</v>
      </c>
      <c r="Z335" s="65">
        <v>0.43459999999999999</v>
      </c>
      <c r="AA335" s="66">
        <v>3.1242000000000001</v>
      </c>
      <c r="AB335" s="67"/>
      <c r="AC335" s="67"/>
      <c r="AD335" s="157" t="s">
        <v>62</v>
      </c>
      <c r="AE335" s="185"/>
    </row>
    <row r="336" spans="1:52" x14ac:dyDescent="0.25">
      <c r="A336" s="169" t="s">
        <v>541</v>
      </c>
      <c r="B336" s="170" t="s">
        <v>542</v>
      </c>
      <c r="C336" s="171" t="s">
        <v>145</v>
      </c>
      <c r="D336" s="172" t="s">
        <v>543</v>
      </c>
      <c r="E336" s="174" t="s">
        <v>1926</v>
      </c>
      <c r="F336" s="326">
        <v>8.01</v>
      </c>
      <c r="G336" s="12"/>
      <c r="H336" s="80"/>
      <c r="I336" s="77">
        <v>0.112</v>
      </c>
      <c r="J336" s="101">
        <v>3</v>
      </c>
      <c r="K336" s="55">
        <v>30</v>
      </c>
      <c r="L336" s="55" t="s">
        <v>148</v>
      </c>
      <c r="M336" s="107">
        <v>1080</v>
      </c>
      <c r="N336" s="80"/>
      <c r="O336" s="195" t="s">
        <v>544</v>
      </c>
      <c r="P336" s="36">
        <v>50</v>
      </c>
      <c r="Q336" s="36">
        <v>20</v>
      </c>
      <c r="R336" s="214">
        <v>72</v>
      </c>
      <c r="S336" s="38">
        <v>42</v>
      </c>
      <c r="T336" s="39"/>
      <c r="U336" s="39"/>
      <c r="V336" s="39"/>
      <c r="W336" s="39"/>
      <c r="Y336" s="69">
        <v>7.58</v>
      </c>
      <c r="Z336" s="70">
        <v>0.64</v>
      </c>
      <c r="AA336" s="71">
        <v>4.25</v>
      </c>
      <c r="AB336" s="67"/>
      <c r="AC336" s="67"/>
      <c r="AD336" s="68"/>
      <c r="AE336" s="185"/>
    </row>
    <row r="337" spans="1:31" x14ac:dyDescent="0.25">
      <c r="A337" s="165" t="s">
        <v>545</v>
      </c>
      <c r="B337" s="166" t="s">
        <v>546</v>
      </c>
      <c r="C337" s="167" t="s">
        <v>145</v>
      </c>
      <c r="D337" s="168" t="s">
        <v>547</v>
      </c>
      <c r="E337" s="173" t="s">
        <v>1926</v>
      </c>
      <c r="F337" s="325">
        <v>6.1</v>
      </c>
      <c r="G337" s="12"/>
      <c r="H337" s="80"/>
      <c r="I337" s="76">
        <v>0.13600000000000001</v>
      </c>
      <c r="J337" s="100">
        <v>3</v>
      </c>
      <c r="K337" s="52">
        <v>30</v>
      </c>
      <c r="L337" s="52" t="s">
        <v>148</v>
      </c>
      <c r="M337" s="106">
        <v>1080</v>
      </c>
      <c r="N337" s="80"/>
      <c r="O337" s="194" t="s">
        <v>548</v>
      </c>
      <c r="P337" s="31">
        <v>50</v>
      </c>
      <c r="Q337" s="31">
        <v>25</v>
      </c>
      <c r="R337" s="213" t="s">
        <v>549</v>
      </c>
      <c r="S337" s="33" t="s">
        <v>550</v>
      </c>
      <c r="T337" s="39"/>
      <c r="U337" s="39"/>
      <c r="V337" s="39"/>
      <c r="W337" s="39"/>
      <c r="Y337" s="64">
        <v>9.452</v>
      </c>
      <c r="Z337" s="65">
        <v>0.7208</v>
      </c>
      <c r="AA337" s="66">
        <v>5.1816000000000004</v>
      </c>
      <c r="AB337" s="67"/>
      <c r="AC337" s="67"/>
      <c r="AD337" s="68"/>
      <c r="AE337" s="185"/>
    </row>
    <row r="338" spans="1:31" x14ac:dyDescent="0.25">
      <c r="A338" s="169" t="s">
        <v>551</v>
      </c>
      <c r="B338" s="170" t="s">
        <v>552</v>
      </c>
      <c r="C338" s="171" t="s">
        <v>145</v>
      </c>
      <c r="D338" s="172" t="s">
        <v>553</v>
      </c>
      <c r="E338" s="174" t="s">
        <v>1926</v>
      </c>
      <c r="F338" s="326">
        <v>6.44</v>
      </c>
      <c r="G338" s="12"/>
      <c r="H338" s="80"/>
      <c r="I338" s="77">
        <v>0.13100000000000001</v>
      </c>
      <c r="J338" s="101">
        <v>3</v>
      </c>
      <c r="K338" s="55">
        <v>30</v>
      </c>
      <c r="L338" s="55" t="s">
        <v>148</v>
      </c>
      <c r="M338" s="107">
        <v>1080</v>
      </c>
      <c r="N338" s="80"/>
      <c r="O338" s="195" t="s">
        <v>554</v>
      </c>
      <c r="P338" s="36">
        <v>50</v>
      </c>
      <c r="Q338" s="36">
        <v>32</v>
      </c>
      <c r="R338" s="214" t="s">
        <v>555</v>
      </c>
      <c r="S338" s="38" t="s">
        <v>556</v>
      </c>
      <c r="T338" s="39"/>
      <c r="U338" s="39"/>
      <c r="V338" s="39"/>
      <c r="W338" s="39"/>
      <c r="Y338" s="69">
        <v>9.73</v>
      </c>
      <c r="Z338" s="70">
        <v>0.74199999999999999</v>
      </c>
      <c r="AA338" s="71">
        <v>5.3340000000000005</v>
      </c>
      <c r="AB338" s="67"/>
      <c r="AC338" s="67"/>
      <c r="AD338" s="68"/>
      <c r="AE338" s="185"/>
    </row>
    <row r="339" spans="1:31" x14ac:dyDescent="0.25">
      <c r="A339" s="165" t="s">
        <v>557</v>
      </c>
      <c r="B339" s="166" t="s">
        <v>558</v>
      </c>
      <c r="C339" s="167" t="s">
        <v>145</v>
      </c>
      <c r="D339" s="168" t="s">
        <v>559</v>
      </c>
      <c r="E339" s="173" t="s">
        <v>1926</v>
      </c>
      <c r="F339" s="325">
        <v>6.76</v>
      </c>
      <c r="G339" s="12"/>
      <c r="H339" s="80"/>
      <c r="I339" s="76">
        <v>0.14000000000000001</v>
      </c>
      <c r="J339" s="100">
        <v>3</v>
      </c>
      <c r="K339" s="52">
        <v>30</v>
      </c>
      <c r="L339" s="52" t="s">
        <v>148</v>
      </c>
      <c r="M339" s="106">
        <v>1080</v>
      </c>
      <c r="N339" s="80"/>
      <c r="O339" s="194" t="s">
        <v>560</v>
      </c>
      <c r="P339" s="31">
        <v>50</v>
      </c>
      <c r="Q339" s="31">
        <v>40</v>
      </c>
      <c r="R339" s="213" t="s">
        <v>561</v>
      </c>
      <c r="S339" s="33" t="s">
        <v>562</v>
      </c>
      <c r="T339" s="39"/>
      <c r="U339" s="39"/>
      <c r="V339" s="39"/>
      <c r="W339" s="39"/>
      <c r="Y339" s="64">
        <v>9.73</v>
      </c>
      <c r="Z339" s="65">
        <v>0.74199999999999999</v>
      </c>
      <c r="AA339" s="66">
        <v>5.3340000000000005</v>
      </c>
      <c r="AB339" s="67"/>
      <c r="AC339" s="67"/>
      <c r="AD339" s="68"/>
      <c r="AE339" s="185"/>
    </row>
    <row r="340" spans="1:31" x14ac:dyDescent="0.25">
      <c r="A340" s="169" t="s">
        <v>563</v>
      </c>
      <c r="B340" s="170" t="s">
        <v>564</v>
      </c>
      <c r="C340" s="171" t="s">
        <v>145</v>
      </c>
      <c r="D340" s="172" t="s">
        <v>565</v>
      </c>
      <c r="E340" s="174" t="s">
        <v>1926</v>
      </c>
      <c r="F340" s="326">
        <v>9.9600000000000009</v>
      </c>
      <c r="G340" s="12"/>
      <c r="H340" s="80"/>
      <c r="I340" s="77">
        <v>0.21199999999999999</v>
      </c>
      <c r="J340" s="101">
        <v>2</v>
      </c>
      <c r="K340" s="55">
        <v>20</v>
      </c>
      <c r="L340" s="55" t="s">
        <v>148</v>
      </c>
      <c r="M340" s="107">
        <v>720</v>
      </c>
      <c r="N340" s="80"/>
      <c r="O340" s="195" t="s">
        <v>566</v>
      </c>
      <c r="P340" s="36">
        <v>63</v>
      </c>
      <c r="Q340" s="36">
        <v>25</v>
      </c>
      <c r="R340" s="214" t="s">
        <v>567</v>
      </c>
      <c r="S340" s="38" t="s">
        <v>568</v>
      </c>
      <c r="T340" s="39"/>
      <c r="U340" s="39"/>
      <c r="V340" s="39"/>
      <c r="W340" s="39"/>
      <c r="Y340" s="69">
        <v>14.734</v>
      </c>
      <c r="Z340" s="70">
        <v>1.1235999999999999</v>
      </c>
      <c r="AA340" s="71">
        <v>8.0771999999999995</v>
      </c>
      <c r="AB340" s="67"/>
      <c r="AC340" s="67"/>
      <c r="AD340" s="68"/>
      <c r="AE340" s="185"/>
    </row>
    <row r="341" spans="1:31" x14ac:dyDescent="0.25">
      <c r="A341" s="165" t="s">
        <v>569</v>
      </c>
      <c r="B341" s="166" t="s">
        <v>570</v>
      </c>
      <c r="C341" s="167" t="s">
        <v>145</v>
      </c>
      <c r="D341" s="168" t="s">
        <v>571</v>
      </c>
      <c r="E341" s="173" t="s">
        <v>1926</v>
      </c>
      <c r="F341" s="325">
        <v>9.9499999999999993</v>
      </c>
      <c r="G341" s="12"/>
      <c r="H341" s="80"/>
      <c r="I341" s="76">
        <v>0.21199999999999999</v>
      </c>
      <c r="J341" s="100">
        <v>2</v>
      </c>
      <c r="K341" s="52">
        <v>20</v>
      </c>
      <c r="L341" s="52" t="s">
        <v>148</v>
      </c>
      <c r="M341" s="106">
        <v>720</v>
      </c>
      <c r="N341" s="80"/>
      <c r="O341" s="194" t="s">
        <v>572</v>
      </c>
      <c r="P341" s="31">
        <v>63</v>
      </c>
      <c r="Q341" s="31">
        <v>32</v>
      </c>
      <c r="R341" s="213" t="s">
        <v>573</v>
      </c>
      <c r="S341" s="33" t="s">
        <v>574</v>
      </c>
      <c r="T341" s="39"/>
      <c r="U341" s="39"/>
      <c r="V341" s="39"/>
      <c r="W341" s="39"/>
      <c r="Y341" s="64">
        <v>14.734</v>
      </c>
      <c r="Z341" s="65">
        <v>1.1235999999999999</v>
      </c>
      <c r="AA341" s="66">
        <v>8.0771999999999995</v>
      </c>
      <c r="AB341" s="67"/>
      <c r="AC341" s="67"/>
      <c r="AD341" s="68"/>
      <c r="AE341" s="185"/>
    </row>
    <row r="342" spans="1:31" x14ac:dyDescent="0.25">
      <c r="A342" s="169" t="s">
        <v>575</v>
      </c>
      <c r="B342" s="170" t="s">
        <v>576</v>
      </c>
      <c r="C342" s="171" t="s">
        <v>145</v>
      </c>
      <c r="D342" s="172" t="s">
        <v>577</v>
      </c>
      <c r="E342" s="174" t="s">
        <v>1926</v>
      </c>
      <c r="F342" s="326">
        <v>10.27</v>
      </c>
      <c r="G342" s="12"/>
      <c r="H342" s="80"/>
      <c r="I342" s="77">
        <v>0.25900000000000001</v>
      </c>
      <c r="J342" s="101">
        <v>2</v>
      </c>
      <c r="K342" s="55">
        <v>20</v>
      </c>
      <c r="L342" s="55" t="s">
        <v>148</v>
      </c>
      <c r="M342" s="107">
        <v>720</v>
      </c>
      <c r="N342" s="80"/>
      <c r="O342" s="195" t="s">
        <v>578</v>
      </c>
      <c r="P342" s="36">
        <v>63</v>
      </c>
      <c r="Q342" s="36">
        <v>40</v>
      </c>
      <c r="R342" s="214" t="s">
        <v>579</v>
      </c>
      <c r="S342" s="38" t="s">
        <v>580</v>
      </c>
      <c r="T342" s="39"/>
      <c r="U342" s="39"/>
      <c r="V342" s="39"/>
      <c r="W342" s="39"/>
      <c r="Y342" s="69">
        <v>18.07</v>
      </c>
      <c r="Z342" s="70">
        <v>1.3779999999999999</v>
      </c>
      <c r="AA342" s="71">
        <v>9.9060000000000006</v>
      </c>
      <c r="AB342" s="67"/>
      <c r="AC342" s="67"/>
      <c r="AD342" s="68"/>
      <c r="AE342" s="185"/>
    </row>
    <row r="343" spans="1:31" x14ac:dyDescent="0.25">
      <c r="A343" s="165" t="s">
        <v>581</v>
      </c>
      <c r="B343" s="166" t="s">
        <v>582</v>
      </c>
      <c r="C343" s="167" t="s">
        <v>145</v>
      </c>
      <c r="D343" s="168" t="s">
        <v>583</v>
      </c>
      <c r="E343" s="173" t="s">
        <v>1926</v>
      </c>
      <c r="F343" s="325">
        <v>10.39</v>
      </c>
      <c r="G343" s="12"/>
      <c r="H343" s="80"/>
      <c r="I343" s="76">
        <v>0.26600000000000001</v>
      </c>
      <c r="J343" s="100">
        <v>2</v>
      </c>
      <c r="K343" s="52">
        <v>20</v>
      </c>
      <c r="L343" s="52" t="s">
        <v>148</v>
      </c>
      <c r="M343" s="106">
        <v>720</v>
      </c>
      <c r="N343" s="80"/>
      <c r="O343" s="194" t="s">
        <v>584</v>
      </c>
      <c r="P343" s="31">
        <v>63</v>
      </c>
      <c r="Q343" s="31">
        <v>50</v>
      </c>
      <c r="R343" s="213" t="s">
        <v>585</v>
      </c>
      <c r="S343" s="33" t="s">
        <v>586</v>
      </c>
      <c r="T343" s="39"/>
      <c r="U343" s="39"/>
      <c r="V343" s="39"/>
      <c r="W343" s="39"/>
      <c r="Y343" s="64">
        <v>18.486999999999998</v>
      </c>
      <c r="Z343" s="65">
        <v>1.41</v>
      </c>
      <c r="AA343" s="66">
        <v>10.135</v>
      </c>
      <c r="AB343" s="67"/>
      <c r="AC343" s="67"/>
      <c r="AD343" s="68"/>
      <c r="AE343" s="185"/>
    </row>
    <row r="344" spans="1:31" x14ac:dyDescent="0.25">
      <c r="A344" s="169" t="s">
        <v>587</v>
      </c>
      <c r="B344" s="170" t="s">
        <v>588</v>
      </c>
      <c r="C344" s="171" t="s">
        <v>154</v>
      </c>
      <c r="D344" s="172" t="s">
        <v>589</v>
      </c>
      <c r="E344" s="174" t="s">
        <v>1926</v>
      </c>
      <c r="F344" s="326">
        <v>20.22</v>
      </c>
      <c r="G344" s="12"/>
      <c r="H344" s="80"/>
      <c r="I344" s="77">
        <v>0.47799999999999998</v>
      </c>
      <c r="J344" s="101" t="s">
        <v>55</v>
      </c>
      <c r="K344" s="55">
        <v>45</v>
      </c>
      <c r="L344" s="55" t="s">
        <v>192</v>
      </c>
      <c r="M344" s="107">
        <v>540</v>
      </c>
      <c r="N344" s="80"/>
      <c r="O344" s="195" t="s">
        <v>590</v>
      </c>
      <c r="P344" s="36">
        <v>75</v>
      </c>
      <c r="Q344" s="36">
        <v>32</v>
      </c>
      <c r="R344" s="214">
        <v>140</v>
      </c>
      <c r="S344" s="38">
        <v>60</v>
      </c>
      <c r="T344" s="39"/>
      <c r="U344" s="39"/>
      <c r="V344" s="39"/>
      <c r="W344" s="39"/>
      <c r="Y344" s="69">
        <f>I344*69.5</f>
        <v>33.220999999999997</v>
      </c>
      <c r="Z344" s="70">
        <f>I344*5.3</f>
        <v>2.5333999999999999</v>
      </c>
      <c r="AA344" s="71">
        <f>I344*38.1</f>
        <v>18.2118</v>
      </c>
      <c r="AB344" s="67"/>
      <c r="AC344" s="67"/>
      <c r="AD344" s="68"/>
      <c r="AE344" s="185"/>
    </row>
    <row r="345" spans="1:31" x14ac:dyDescent="0.25">
      <c r="A345" s="165" t="s">
        <v>591</v>
      </c>
      <c r="B345" s="166" t="s">
        <v>592</v>
      </c>
      <c r="C345" s="167" t="s">
        <v>154</v>
      </c>
      <c r="D345" s="168" t="s">
        <v>593</v>
      </c>
      <c r="E345" s="173" t="s">
        <v>1926</v>
      </c>
      <c r="F345" s="325">
        <v>18.239999999999998</v>
      </c>
      <c r="G345" s="12"/>
      <c r="H345" s="80"/>
      <c r="I345" s="76">
        <v>0.47399999999999998</v>
      </c>
      <c r="J345" s="100" t="s">
        <v>55</v>
      </c>
      <c r="K345" s="52">
        <v>50</v>
      </c>
      <c r="L345" s="52" t="s">
        <v>192</v>
      </c>
      <c r="M345" s="106">
        <v>600</v>
      </c>
      <c r="N345" s="80"/>
      <c r="O345" s="194" t="s">
        <v>594</v>
      </c>
      <c r="P345" s="31">
        <v>75</v>
      </c>
      <c r="Q345" s="31">
        <v>40</v>
      </c>
      <c r="R345" s="213">
        <v>106</v>
      </c>
      <c r="S345" s="33">
        <v>60</v>
      </c>
      <c r="T345" s="39"/>
      <c r="U345" s="39"/>
      <c r="V345" s="39"/>
      <c r="W345" s="39"/>
      <c r="Y345" s="64">
        <f t="shared" ref="Y345:Y353" si="12">I345*69.5</f>
        <v>32.942999999999998</v>
      </c>
      <c r="Z345" s="65">
        <f t="shared" ref="Z345:Z353" si="13">I345*5.3</f>
        <v>2.5122</v>
      </c>
      <c r="AA345" s="66">
        <f t="shared" ref="AA345:AA353" si="14">I345*38.1</f>
        <v>18.0594</v>
      </c>
      <c r="AB345" s="67"/>
      <c r="AC345" s="67"/>
      <c r="AD345" s="68"/>
      <c r="AE345" s="185"/>
    </row>
    <row r="346" spans="1:31" x14ac:dyDescent="0.25">
      <c r="A346" s="169" t="s">
        <v>595</v>
      </c>
      <c r="B346" s="170" t="s">
        <v>596</v>
      </c>
      <c r="C346" s="171" t="s">
        <v>154</v>
      </c>
      <c r="D346" s="172" t="s">
        <v>597</v>
      </c>
      <c r="E346" s="174" t="s">
        <v>1926</v>
      </c>
      <c r="F346" s="326">
        <v>19.170000000000002</v>
      </c>
      <c r="G346" s="12"/>
      <c r="H346" s="80"/>
      <c r="I346" s="77">
        <v>0.88</v>
      </c>
      <c r="J346" s="101" t="s">
        <v>55</v>
      </c>
      <c r="K346" s="55">
        <v>45</v>
      </c>
      <c r="L346" s="55" t="s">
        <v>192</v>
      </c>
      <c r="M346" s="107">
        <v>540</v>
      </c>
      <c r="N346" s="80"/>
      <c r="O346" s="195" t="s">
        <v>598</v>
      </c>
      <c r="P346" s="36">
        <v>75</v>
      </c>
      <c r="Q346" s="36">
        <v>50</v>
      </c>
      <c r="R346" s="214" t="s">
        <v>599</v>
      </c>
      <c r="S346" s="38" t="s">
        <v>600</v>
      </c>
      <c r="T346" s="39"/>
      <c r="U346" s="39"/>
      <c r="V346" s="39"/>
      <c r="W346" s="39"/>
      <c r="Y346" s="69">
        <f t="shared" si="12"/>
        <v>61.160000000000004</v>
      </c>
      <c r="Z346" s="70">
        <f t="shared" si="13"/>
        <v>4.6639999999999997</v>
      </c>
      <c r="AA346" s="71">
        <f t="shared" si="14"/>
        <v>33.527999999999999</v>
      </c>
      <c r="AB346" s="67"/>
      <c r="AC346" s="67"/>
      <c r="AD346" s="68"/>
      <c r="AE346" s="185"/>
    </row>
    <row r="347" spans="1:31" x14ac:dyDescent="0.25">
      <c r="A347" s="165" t="s">
        <v>601</v>
      </c>
      <c r="B347" s="166" t="s">
        <v>602</v>
      </c>
      <c r="C347" s="167" t="s">
        <v>154</v>
      </c>
      <c r="D347" s="168" t="s">
        <v>603</v>
      </c>
      <c r="E347" s="173" t="s">
        <v>1926</v>
      </c>
      <c r="F347" s="325">
        <v>21.4</v>
      </c>
      <c r="G347" s="12"/>
      <c r="H347" s="80"/>
      <c r="I347" s="76">
        <v>0.9</v>
      </c>
      <c r="J347" s="100" t="s">
        <v>55</v>
      </c>
      <c r="K347" s="52">
        <v>30</v>
      </c>
      <c r="L347" s="52" t="s">
        <v>192</v>
      </c>
      <c r="M347" s="106">
        <v>360</v>
      </c>
      <c r="N347" s="80"/>
      <c r="O347" s="194" t="s">
        <v>604</v>
      </c>
      <c r="P347" s="31">
        <v>75</v>
      </c>
      <c r="Q347" s="31">
        <v>63</v>
      </c>
      <c r="R347" s="213" t="s">
        <v>605</v>
      </c>
      <c r="S347" s="33" t="s">
        <v>606</v>
      </c>
      <c r="T347" s="39"/>
      <c r="U347" s="39"/>
      <c r="V347" s="39"/>
      <c r="W347" s="39"/>
      <c r="Y347" s="64">
        <f t="shared" si="12"/>
        <v>62.550000000000004</v>
      </c>
      <c r="Z347" s="65">
        <f t="shared" si="13"/>
        <v>4.7699999999999996</v>
      </c>
      <c r="AA347" s="66">
        <f t="shared" si="14"/>
        <v>34.29</v>
      </c>
      <c r="AB347" s="67"/>
      <c r="AC347" s="67"/>
      <c r="AD347" s="68"/>
      <c r="AE347" s="185"/>
    </row>
    <row r="348" spans="1:31" x14ac:dyDescent="0.25">
      <c r="A348" s="169" t="s">
        <v>607</v>
      </c>
      <c r="B348" s="170" t="s">
        <v>608</v>
      </c>
      <c r="C348" s="171" t="s">
        <v>154</v>
      </c>
      <c r="D348" s="172" t="s">
        <v>609</v>
      </c>
      <c r="E348" s="174" t="s">
        <v>1926</v>
      </c>
      <c r="F348" s="326">
        <v>33.380000000000003</v>
      </c>
      <c r="G348" s="12"/>
      <c r="H348" s="80"/>
      <c r="I348" s="77">
        <v>0.86</v>
      </c>
      <c r="J348" s="101" t="s">
        <v>55</v>
      </c>
      <c r="K348" s="55">
        <v>5</v>
      </c>
      <c r="L348" s="55" t="s">
        <v>148</v>
      </c>
      <c r="M348" s="107">
        <v>180</v>
      </c>
      <c r="N348" s="80"/>
      <c r="O348" s="195" t="s">
        <v>610</v>
      </c>
      <c r="P348" s="36">
        <v>90</v>
      </c>
      <c r="Q348" s="36">
        <v>50</v>
      </c>
      <c r="R348" s="214">
        <v>163</v>
      </c>
      <c r="S348" s="38">
        <v>80</v>
      </c>
      <c r="T348" s="39"/>
      <c r="U348" s="39"/>
      <c r="V348" s="39"/>
      <c r="W348" s="39"/>
      <c r="Y348" s="69">
        <f t="shared" si="12"/>
        <v>59.769999999999996</v>
      </c>
      <c r="Z348" s="70">
        <f t="shared" si="13"/>
        <v>4.5579999999999998</v>
      </c>
      <c r="AA348" s="71">
        <f t="shared" si="14"/>
        <v>32.765999999999998</v>
      </c>
      <c r="AB348" s="67"/>
      <c r="AC348" s="67"/>
      <c r="AD348" s="68"/>
      <c r="AE348" s="185"/>
    </row>
    <row r="349" spans="1:31" x14ac:dyDescent="0.25">
      <c r="A349" s="165" t="s">
        <v>611</v>
      </c>
      <c r="B349" s="166" t="s">
        <v>612</v>
      </c>
      <c r="C349" s="167" t="s">
        <v>154</v>
      </c>
      <c r="D349" s="168" t="s">
        <v>613</v>
      </c>
      <c r="E349" s="173" t="s">
        <v>1926</v>
      </c>
      <c r="F349" s="325">
        <v>35.71</v>
      </c>
      <c r="G349" s="12"/>
      <c r="H349" s="80"/>
      <c r="I349" s="76">
        <v>1.1819999999999999</v>
      </c>
      <c r="J349" s="100" t="s">
        <v>55</v>
      </c>
      <c r="K349" s="52">
        <v>18</v>
      </c>
      <c r="L349" s="52" t="s">
        <v>192</v>
      </c>
      <c r="M349" s="106">
        <v>216</v>
      </c>
      <c r="N349" s="80"/>
      <c r="O349" s="194" t="s">
        <v>614</v>
      </c>
      <c r="P349" s="31">
        <v>90</v>
      </c>
      <c r="Q349" s="31">
        <v>63</v>
      </c>
      <c r="R349" s="213">
        <v>158</v>
      </c>
      <c r="S349" s="33">
        <v>110</v>
      </c>
      <c r="T349" s="39"/>
      <c r="U349" s="39"/>
      <c r="V349" s="39"/>
      <c r="W349" s="39"/>
      <c r="Y349" s="64">
        <f t="shared" si="12"/>
        <v>82.149000000000001</v>
      </c>
      <c r="Z349" s="65">
        <f t="shared" si="13"/>
        <v>6.2645999999999997</v>
      </c>
      <c r="AA349" s="66">
        <f t="shared" si="14"/>
        <v>45.034199999999998</v>
      </c>
      <c r="AB349" s="67"/>
      <c r="AC349" s="67"/>
      <c r="AD349" s="68"/>
      <c r="AE349" s="185"/>
    </row>
    <row r="350" spans="1:31" x14ac:dyDescent="0.25">
      <c r="A350" s="169" t="s">
        <v>615</v>
      </c>
      <c r="B350" s="170" t="s">
        <v>616</v>
      </c>
      <c r="C350" s="171" t="s">
        <v>154</v>
      </c>
      <c r="D350" s="172" t="s">
        <v>617</v>
      </c>
      <c r="E350" s="174" t="s">
        <v>1926</v>
      </c>
      <c r="F350" s="326">
        <v>34.450000000000003</v>
      </c>
      <c r="G350" s="12"/>
      <c r="H350" s="80"/>
      <c r="I350" s="77">
        <v>0.76200000000000001</v>
      </c>
      <c r="J350" s="101" t="s">
        <v>55</v>
      </c>
      <c r="K350" s="55">
        <v>24</v>
      </c>
      <c r="L350" s="55" t="s">
        <v>192</v>
      </c>
      <c r="M350" s="107">
        <v>288</v>
      </c>
      <c r="N350" s="80"/>
      <c r="O350" s="195" t="s">
        <v>618</v>
      </c>
      <c r="P350" s="36">
        <v>90</v>
      </c>
      <c r="Q350" s="36">
        <v>75</v>
      </c>
      <c r="R350" s="214" t="s">
        <v>619</v>
      </c>
      <c r="S350" s="38" t="s">
        <v>620</v>
      </c>
      <c r="T350" s="39"/>
      <c r="U350" s="39"/>
      <c r="V350" s="39"/>
      <c r="W350" s="39"/>
      <c r="Y350" s="69">
        <f t="shared" si="12"/>
        <v>52.959000000000003</v>
      </c>
      <c r="Z350" s="70">
        <f t="shared" si="13"/>
        <v>4.0385999999999997</v>
      </c>
      <c r="AA350" s="71">
        <f t="shared" si="14"/>
        <v>29.032200000000003</v>
      </c>
      <c r="AB350" s="67"/>
      <c r="AC350" s="67"/>
      <c r="AD350" s="68"/>
      <c r="AE350" s="185"/>
    </row>
    <row r="351" spans="1:31" x14ac:dyDescent="0.25">
      <c r="A351" s="165" t="s">
        <v>621</v>
      </c>
      <c r="B351" s="166" t="s">
        <v>622</v>
      </c>
      <c r="C351" s="167" t="s">
        <v>154</v>
      </c>
      <c r="D351" s="168" t="s">
        <v>623</v>
      </c>
      <c r="E351" s="173" t="s">
        <v>1926</v>
      </c>
      <c r="F351" s="325">
        <v>56.37</v>
      </c>
      <c r="G351" s="43"/>
      <c r="H351" s="80"/>
      <c r="I351" s="76">
        <v>1.3340000000000001</v>
      </c>
      <c r="J351" s="100" t="s">
        <v>55</v>
      </c>
      <c r="K351" s="52">
        <v>14</v>
      </c>
      <c r="L351" s="52" t="s">
        <v>192</v>
      </c>
      <c r="M351" s="106">
        <v>168</v>
      </c>
      <c r="N351" s="80"/>
      <c r="O351" s="194" t="s">
        <v>624</v>
      </c>
      <c r="P351" s="31">
        <v>110</v>
      </c>
      <c r="Q351" s="31">
        <v>63</v>
      </c>
      <c r="R351" s="213">
        <v>183</v>
      </c>
      <c r="S351" s="33">
        <v>130</v>
      </c>
      <c r="T351" s="39"/>
      <c r="U351" s="39"/>
      <c r="V351" s="39"/>
      <c r="W351" s="39"/>
      <c r="Y351" s="64">
        <f t="shared" si="12"/>
        <v>92.713000000000008</v>
      </c>
      <c r="Z351" s="65">
        <f t="shared" si="13"/>
        <v>7.0701999999999998</v>
      </c>
      <c r="AA351" s="66">
        <f t="shared" si="14"/>
        <v>50.825400000000002</v>
      </c>
      <c r="AB351" s="67"/>
      <c r="AC351" s="67"/>
      <c r="AD351" s="68"/>
      <c r="AE351" s="185"/>
    </row>
    <row r="352" spans="1:31" x14ac:dyDescent="0.25">
      <c r="A352" s="169" t="s">
        <v>625</v>
      </c>
      <c r="B352" s="170" t="s">
        <v>626</v>
      </c>
      <c r="C352" s="171" t="s">
        <v>145</v>
      </c>
      <c r="D352" s="172" t="s">
        <v>627</v>
      </c>
      <c r="E352" s="174" t="s">
        <v>1926</v>
      </c>
      <c r="F352" s="326">
        <v>60.05</v>
      </c>
      <c r="G352" s="43"/>
      <c r="H352" s="80"/>
      <c r="I352" s="77">
        <v>1.353</v>
      </c>
      <c r="J352" s="101" t="s">
        <v>55</v>
      </c>
      <c r="K352" s="55">
        <v>3</v>
      </c>
      <c r="L352" s="55" t="s">
        <v>148</v>
      </c>
      <c r="M352" s="107">
        <v>108</v>
      </c>
      <c r="N352" s="80"/>
      <c r="O352" s="195" t="s">
        <v>628</v>
      </c>
      <c r="P352" s="36">
        <v>110</v>
      </c>
      <c r="Q352" s="36">
        <v>75</v>
      </c>
      <c r="R352" s="214">
        <v>183</v>
      </c>
      <c r="S352" s="38" t="s">
        <v>629</v>
      </c>
      <c r="T352" s="39"/>
      <c r="U352" s="39"/>
      <c r="V352" s="39"/>
      <c r="W352" s="39"/>
      <c r="Y352" s="69">
        <f t="shared" si="12"/>
        <v>94.033500000000004</v>
      </c>
      <c r="Z352" s="70">
        <f t="shared" si="13"/>
        <v>7.1708999999999996</v>
      </c>
      <c r="AA352" s="71">
        <f t="shared" si="14"/>
        <v>51.549300000000002</v>
      </c>
      <c r="AB352" s="67"/>
      <c r="AC352" s="67"/>
      <c r="AD352" s="68"/>
      <c r="AE352" s="185"/>
    </row>
    <row r="353" spans="1:52" x14ac:dyDescent="0.25">
      <c r="A353" s="165" t="s">
        <v>630</v>
      </c>
      <c r="B353" s="166" t="s">
        <v>631</v>
      </c>
      <c r="C353" s="167" t="s">
        <v>154</v>
      </c>
      <c r="D353" s="168" t="s">
        <v>632</v>
      </c>
      <c r="E353" s="173" t="s">
        <v>1926</v>
      </c>
      <c r="F353" s="325">
        <v>51.86</v>
      </c>
      <c r="G353" s="43"/>
      <c r="H353" s="80"/>
      <c r="I353" s="76">
        <v>1.3420000000000001</v>
      </c>
      <c r="J353" s="100" t="s">
        <v>55</v>
      </c>
      <c r="K353" s="52">
        <v>14</v>
      </c>
      <c r="L353" s="52" t="s">
        <v>260</v>
      </c>
      <c r="M353" s="106">
        <v>112</v>
      </c>
      <c r="N353" s="81"/>
      <c r="O353" s="194" t="s">
        <v>633</v>
      </c>
      <c r="P353" s="31">
        <v>110</v>
      </c>
      <c r="Q353" s="31">
        <v>90</v>
      </c>
      <c r="R353" s="213">
        <v>183</v>
      </c>
      <c r="S353" s="33">
        <v>90</v>
      </c>
      <c r="T353" s="39"/>
      <c r="U353" s="39"/>
      <c r="V353" s="39"/>
      <c r="W353" s="39"/>
      <c r="Y353" s="64">
        <f t="shared" si="12"/>
        <v>93.269000000000005</v>
      </c>
      <c r="Z353" s="65">
        <f t="shared" si="13"/>
        <v>7.1126000000000005</v>
      </c>
      <c r="AA353" s="66">
        <f t="shared" si="14"/>
        <v>51.130200000000002</v>
      </c>
      <c r="AB353" s="67"/>
      <c r="AC353" s="67"/>
      <c r="AD353" s="68"/>
      <c r="AE353" s="185"/>
    </row>
    <row r="354" spans="1:52" x14ac:dyDescent="0.25">
      <c r="A354" s="20"/>
      <c r="B354" s="21"/>
      <c r="C354" s="10"/>
      <c r="D354" s="20"/>
      <c r="E354" s="24"/>
      <c r="F354" s="327"/>
      <c r="G354"/>
      <c r="I354" s="17"/>
      <c r="K354" s="10"/>
      <c r="L354" s="10"/>
      <c r="M354" s="24"/>
      <c r="O354" s="48"/>
      <c r="P354" s="48"/>
      <c r="Q354" s="48"/>
      <c r="R354" s="217"/>
      <c r="S354" s="39"/>
      <c r="T354" s="39"/>
      <c r="U354" s="39"/>
      <c r="V354" s="39"/>
      <c r="W354" s="39"/>
      <c r="Y354" s="192"/>
      <c r="Z354" s="192"/>
      <c r="AA354" s="192"/>
      <c r="AB354" s="193"/>
      <c r="AC354" s="193"/>
      <c r="AD354" s="201"/>
      <c r="AE354" s="242"/>
    </row>
    <row r="355" spans="1:52" x14ac:dyDescent="0.25">
      <c r="A355" s="20"/>
      <c r="B355" s="21"/>
      <c r="C355" s="10"/>
      <c r="D355" s="20"/>
      <c r="E355" s="24"/>
      <c r="F355" s="327"/>
      <c r="G355"/>
      <c r="I355" s="17"/>
      <c r="K355" s="10"/>
      <c r="L355" s="10"/>
      <c r="M355" s="24"/>
      <c r="O355" s="48"/>
      <c r="P355" s="48"/>
      <c r="Q355" s="48"/>
      <c r="R355" s="217"/>
      <c r="S355" s="39"/>
      <c r="T355" s="39"/>
      <c r="U355" s="39"/>
      <c r="V355" s="39"/>
      <c r="W355" s="39"/>
      <c r="Y355" s="192"/>
      <c r="Z355" s="192"/>
      <c r="AA355" s="192"/>
      <c r="AB355" s="193"/>
      <c r="AC355" s="193"/>
      <c r="AD355" s="201"/>
      <c r="AE355" s="242"/>
    </row>
    <row r="356" spans="1:52" ht="51" customHeight="1" x14ac:dyDescent="0.25">
      <c r="A356" s="2" t="s">
        <v>22</v>
      </c>
      <c r="B356" s="114" t="s">
        <v>23</v>
      </c>
      <c r="C356" s="2" t="s">
        <v>24</v>
      </c>
      <c r="D356" s="2" t="s">
        <v>25</v>
      </c>
      <c r="E356" s="2" t="s">
        <v>26</v>
      </c>
      <c r="F356" s="324" t="s">
        <v>138</v>
      </c>
      <c r="G356" s="2" t="s">
        <v>1</v>
      </c>
      <c r="H356" s="80"/>
      <c r="I356" s="57" t="s">
        <v>121</v>
      </c>
      <c r="J356" s="93" t="s">
        <v>122</v>
      </c>
      <c r="K356" s="59" t="s">
        <v>123</v>
      </c>
      <c r="L356" s="58" t="s">
        <v>30</v>
      </c>
      <c r="M356" s="162" t="s">
        <v>124</v>
      </c>
      <c r="O356" s="27" t="s">
        <v>1244</v>
      </c>
      <c r="P356" s="28" t="s">
        <v>1485</v>
      </c>
      <c r="Q356" s="57" t="s">
        <v>1643</v>
      </c>
      <c r="R356" s="219" t="s">
        <v>1644</v>
      </c>
      <c r="S356" s="57" t="s">
        <v>1645</v>
      </c>
      <c r="T356" s="57" t="s">
        <v>1646</v>
      </c>
      <c r="U356" s="97"/>
      <c r="V356" s="97"/>
      <c r="W356" s="97"/>
      <c r="Y356" s="61" t="s">
        <v>34</v>
      </c>
      <c r="Z356" s="61" t="s">
        <v>35</v>
      </c>
      <c r="AA356" s="61" t="s">
        <v>36</v>
      </c>
      <c r="AB356" s="62" t="s">
        <v>37</v>
      </c>
      <c r="AC356" s="62" t="s">
        <v>38</v>
      </c>
      <c r="AD356" s="63" t="s">
        <v>39</v>
      </c>
      <c r="AE356" s="185"/>
      <c r="AZ356" s="15"/>
    </row>
    <row r="357" spans="1:52" x14ac:dyDescent="0.25">
      <c r="A357" s="165" t="s">
        <v>1647</v>
      </c>
      <c r="B357" s="166" t="s">
        <v>1648</v>
      </c>
      <c r="C357" s="167" t="s">
        <v>769</v>
      </c>
      <c r="D357" s="168" t="s">
        <v>1649</v>
      </c>
      <c r="E357" s="173" t="s">
        <v>1927</v>
      </c>
      <c r="F357" s="325">
        <v>167.79</v>
      </c>
      <c r="G357" s="83"/>
      <c r="H357" s="80"/>
      <c r="I357" s="76">
        <v>6.1391504203182929</v>
      </c>
      <c r="J357" s="100" t="s">
        <v>55</v>
      </c>
      <c r="K357" s="53">
        <v>54</v>
      </c>
      <c r="L357" s="52" t="s">
        <v>766</v>
      </c>
      <c r="M357" s="53">
        <v>54</v>
      </c>
      <c r="N357" s="80"/>
      <c r="O357" s="36" t="s">
        <v>437</v>
      </c>
      <c r="P357" s="55">
        <v>440</v>
      </c>
      <c r="Q357" s="55">
        <v>100</v>
      </c>
      <c r="R357" s="225">
        <v>165</v>
      </c>
      <c r="S357" s="54">
        <v>155</v>
      </c>
      <c r="T357" s="250">
        <v>110</v>
      </c>
      <c r="U357" s="21"/>
      <c r="V357" s="21"/>
      <c r="W357" s="21"/>
      <c r="X357" s="244"/>
      <c r="Y357" s="254">
        <v>165.14587642161641</v>
      </c>
      <c r="Z357" s="255">
        <v>13.000845590637887</v>
      </c>
      <c r="AA357" s="256">
        <v>115.95348770028386</v>
      </c>
      <c r="AB357" s="67"/>
      <c r="AC357" s="67"/>
      <c r="AD357" s="68"/>
      <c r="AE357" s="185"/>
    </row>
    <row r="358" spans="1:52" x14ac:dyDescent="0.25">
      <c r="A358" s="169" t="s">
        <v>1650</v>
      </c>
      <c r="B358" s="170" t="s">
        <v>1651</v>
      </c>
      <c r="C358" s="171" t="s">
        <v>769</v>
      </c>
      <c r="D358" s="172" t="s">
        <v>1652</v>
      </c>
      <c r="E358" s="174" t="s">
        <v>1927</v>
      </c>
      <c r="F358" s="326">
        <v>180.05</v>
      </c>
      <c r="G358" s="83"/>
      <c r="H358" s="80"/>
      <c r="I358" s="77">
        <v>3.1333642355371047</v>
      </c>
      <c r="J358" s="101" t="s">
        <v>55</v>
      </c>
      <c r="K358" s="56">
        <v>75</v>
      </c>
      <c r="L358" s="55" t="s">
        <v>766</v>
      </c>
      <c r="M358" s="56">
        <v>75</v>
      </c>
      <c r="N358" s="79"/>
      <c r="O358" s="31" t="s">
        <v>441</v>
      </c>
      <c r="P358" s="52">
        <v>465</v>
      </c>
      <c r="Q358" s="52">
        <v>120</v>
      </c>
      <c r="R358" s="248">
        <v>170</v>
      </c>
      <c r="S358" s="51">
        <v>165</v>
      </c>
      <c r="T358" s="249">
        <v>125</v>
      </c>
      <c r="U358" s="21"/>
      <c r="V358" s="21"/>
      <c r="W358" s="21"/>
      <c r="X358" s="244"/>
      <c r="Y358" s="251">
        <v>240.65477142857148</v>
      </c>
      <c r="Z358" s="252">
        <v>18.945162857142861</v>
      </c>
      <c r="AA358" s="253">
        <v>168.97037142857147</v>
      </c>
      <c r="AB358" s="67"/>
      <c r="AC358" s="67"/>
      <c r="AD358" s="68"/>
      <c r="AE358" s="185"/>
    </row>
    <row r="359" spans="1:52" x14ac:dyDescent="0.25">
      <c r="A359" s="165" t="s">
        <v>1653</v>
      </c>
      <c r="B359" s="166" t="s">
        <v>1654</v>
      </c>
      <c r="C359" s="167" t="s">
        <v>769</v>
      </c>
      <c r="D359" s="168" t="s">
        <v>1655</v>
      </c>
      <c r="E359" s="173" t="s">
        <v>1927</v>
      </c>
      <c r="F359" s="325">
        <v>233.84</v>
      </c>
      <c r="G359" s="83"/>
      <c r="H359" s="80"/>
      <c r="I359" s="76">
        <v>10.001079803948324</v>
      </c>
      <c r="J359" s="100" t="s">
        <v>55</v>
      </c>
      <c r="K359" s="53">
        <v>30</v>
      </c>
      <c r="L359" s="52" t="s">
        <v>762</v>
      </c>
      <c r="M359" s="53">
        <v>30</v>
      </c>
      <c r="N359" s="80"/>
      <c r="O359" s="36" t="s">
        <v>1656</v>
      </c>
      <c r="P359" s="55">
        <v>650</v>
      </c>
      <c r="Q359" s="55">
        <v>160</v>
      </c>
      <c r="R359" s="225">
        <v>270</v>
      </c>
      <c r="S359" s="54">
        <v>150</v>
      </c>
      <c r="T359" s="250">
        <v>110</v>
      </c>
      <c r="U359" s="21"/>
      <c r="V359" s="21"/>
      <c r="W359" s="21"/>
      <c r="X359" s="244"/>
      <c r="Y359" s="254">
        <v>214.16388261394169</v>
      </c>
      <c r="Z359" s="255">
        <v>16.859709907906051</v>
      </c>
      <c r="AA359" s="256">
        <v>150.37038566510802</v>
      </c>
      <c r="AB359" s="67"/>
      <c r="AC359" s="67"/>
      <c r="AD359" s="68"/>
      <c r="AE359" s="185"/>
    </row>
    <row r="360" spans="1:52" x14ac:dyDescent="0.25">
      <c r="A360" s="169" t="s">
        <v>1657</v>
      </c>
      <c r="B360" s="170" t="s">
        <v>1658</v>
      </c>
      <c r="C360" s="171" t="s">
        <v>769</v>
      </c>
      <c r="D360" s="172" t="s">
        <v>1659</v>
      </c>
      <c r="E360" s="174" t="s">
        <v>1927</v>
      </c>
      <c r="F360" s="326">
        <v>206.86</v>
      </c>
      <c r="G360" s="83"/>
      <c r="H360" s="80"/>
      <c r="I360" s="77">
        <v>7.0894036831807963</v>
      </c>
      <c r="J360" s="101" t="s">
        <v>55</v>
      </c>
      <c r="K360" s="56">
        <v>32</v>
      </c>
      <c r="L360" s="55" t="s">
        <v>766</v>
      </c>
      <c r="M360" s="56">
        <v>32</v>
      </c>
      <c r="N360" s="80"/>
      <c r="O360" s="31" t="s">
        <v>1660</v>
      </c>
      <c r="P360" s="52">
        <v>675</v>
      </c>
      <c r="Q360" s="52">
        <v>157</v>
      </c>
      <c r="R360" s="248">
        <v>275</v>
      </c>
      <c r="S360" s="51">
        <v>160</v>
      </c>
      <c r="T360" s="249">
        <v>125</v>
      </c>
      <c r="U360" s="21"/>
      <c r="V360" s="21"/>
      <c r="W360" s="21"/>
      <c r="X360" s="244"/>
      <c r="Y360" s="251">
        <v>231.44829545454544</v>
      </c>
      <c r="Z360" s="252">
        <v>18.220397727272726</v>
      </c>
      <c r="AA360" s="253">
        <v>162.50624999999999</v>
      </c>
      <c r="AB360" s="67"/>
      <c r="AC360" s="67"/>
      <c r="AD360" s="68"/>
      <c r="AE360" s="185"/>
    </row>
    <row r="361" spans="1:52" x14ac:dyDescent="0.25">
      <c r="A361" s="165" t="s">
        <v>1661</v>
      </c>
      <c r="B361" s="166" t="s">
        <v>1662</v>
      </c>
      <c r="C361" s="167" t="s">
        <v>769</v>
      </c>
      <c r="D361" s="168" t="s">
        <v>1663</v>
      </c>
      <c r="E361" s="173" t="s">
        <v>1927</v>
      </c>
      <c r="F361" s="325">
        <v>321.69</v>
      </c>
      <c r="G361" s="83"/>
      <c r="H361" s="80"/>
      <c r="I361" s="76">
        <v>7.3519741899652686</v>
      </c>
      <c r="J361" s="100" t="s">
        <v>55</v>
      </c>
      <c r="K361" s="53">
        <v>30</v>
      </c>
      <c r="L361" s="52" t="s">
        <v>762</v>
      </c>
      <c r="M361" s="53">
        <v>30</v>
      </c>
      <c r="N361" s="80"/>
      <c r="O361" s="36" t="s">
        <v>1664</v>
      </c>
      <c r="P361" s="55">
        <v>700</v>
      </c>
      <c r="Q361" s="55">
        <v>130</v>
      </c>
      <c r="R361" s="225">
        <v>270</v>
      </c>
      <c r="S361" s="54">
        <v>165</v>
      </c>
      <c r="T361" s="250">
        <v>160</v>
      </c>
      <c r="U361" s="21"/>
      <c r="V361" s="21"/>
      <c r="W361" s="21"/>
      <c r="X361" s="244"/>
      <c r="Y361" s="254">
        <v>285.13333333333333</v>
      </c>
      <c r="Z361" s="255">
        <v>22.446666666666673</v>
      </c>
      <c r="AA361" s="256">
        <v>200.20000000000002</v>
      </c>
      <c r="AB361" s="67"/>
      <c r="AC361" s="67"/>
      <c r="AD361" s="157" t="s">
        <v>62</v>
      </c>
      <c r="AE361" s="185"/>
    </row>
    <row r="362" spans="1:52" x14ac:dyDescent="0.25">
      <c r="A362" s="169" t="s">
        <v>1665</v>
      </c>
      <c r="B362" s="170" t="s">
        <v>1666</v>
      </c>
      <c r="C362" s="171" t="s">
        <v>769</v>
      </c>
      <c r="D362" s="172" t="s">
        <v>1667</v>
      </c>
      <c r="E362" s="174" t="s">
        <v>1927</v>
      </c>
      <c r="F362" s="326">
        <v>317.49</v>
      </c>
      <c r="G362" s="83"/>
      <c r="H362" s="80"/>
      <c r="I362" s="77">
        <v>13.820071470872115</v>
      </c>
      <c r="J362" s="101" t="s">
        <v>55</v>
      </c>
      <c r="K362" s="56">
        <v>27</v>
      </c>
      <c r="L362" s="55" t="s">
        <v>766</v>
      </c>
      <c r="M362" s="56">
        <v>27</v>
      </c>
      <c r="N362" s="80"/>
      <c r="O362" s="31" t="s">
        <v>1668</v>
      </c>
      <c r="P362" s="52">
        <v>650</v>
      </c>
      <c r="Q362" s="52">
        <v>120</v>
      </c>
      <c r="R362" s="248">
        <v>270</v>
      </c>
      <c r="S362" s="51">
        <v>142.5</v>
      </c>
      <c r="T362" s="249">
        <v>110</v>
      </c>
      <c r="U362" s="21"/>
      <c r="V362" s="21"/>
      <c r="W362" s="21"/>
      <c r="X362" s="244"/>
      <c r="Y362" s="251">
        <v>355.50121424006159</v>
      </c>
      <c r="Z362" s="252">
        <v>27.986265801877195</v>
      </c>
      <c r="AA362" s="253">
        <v>249.60723553025605</v>
      </c>
      <c r="AB362" s="67"/>
      <c r="AC362" s="67"/>
      <c r="AD362" s="68"/>
      <c r="AE362" s="185"/>
    </row>
    <row r="363" spans="1:52" x14ac:dyDescent="0.25">
      <c r="A363" s="165" t="s">
        <v>1669</v>
      </c>
      <c r="B363" s="166" t="s">
        <v>1670</v>
      </c>
      <c r="C363" s="167" t="s">
        <v>769</v>
      </c>
      <c r="D363" s="168" t="s">
        <v>1671</v>
      </c>
      <c r="E363" s="173" t="s">
        <v>1927</v>
      </c>
      <c r="F363" s="325">
        <v>285.95999999999998</v>
      </c>
      <c r="G363" s="83"/>
      <c r="H363" s="80"/>
      <c r="I363" s="76">
        <v>11.055279644986273</v>
      </c>
      <c r="J363" s="100" t="s">
        <v>55</v>
      </c>
      <c r="K363" s="53">
        <v>42</v>
      </c>
      <c r="L363" s="52" t="s">
        <v>762</v>
      </c>
      <c r="M363" s="53">
        <v>42</v>
      </c>
      <c r="N363" s="80"/>
      <c r="O363" s="36" t="s">
        <v>1672</v>
      </c>
      <c r="P363" s="55">
        <v>675</v>
      </c>
      <c r="Q363" s="55">
        <v>117</v>
      </c>
      <c r="R363" s="225">
        <v>275</v>
      </c>
      <c r="S363" s="54">
        <v>177.5</v>
      </c>
      <c r="T363" s="250">
        <v>125</v>
      </c>
      <c r="U363" s="21"/>
      <c r="V363" s="21"/>
      <c r="W363" s="21"/>
      <c r="X363" s="244"/>
      <c r="Y363" s="254">
        <v>418.59375000000006</v>
      </c>
      <c r="Z363" s="255">
        <v>32.953125000000007</v>
      </c>
      <c r="AA363" s="256">
        <v>293.90625000000006</v>
      </c>
      <c r="AB363" s="67"/>
      <c r="AC363" s="67"/>
      <c r="AD363" s="68"/>
      <c r="AE363" s="185"/>
    </row>
    <row r="364" spans="1:52" x14ac:dyDescent="0.25">
      <c r="A364" s="169" t="s">
        <v>1673</v>
      </c>
      <c r="B364" s="170" t="s">
        <v>1674</v>
      </c>
      <c r="C364" s="171" t="s">
        <v>769</v>
      </c>
      <c r="D364" s="172" t="s">
        <v>1675</v>
      </c>
      <c r="E364" s="174" t="s">
        <v>1927</v>
      </c>
      <c r="F364" s="326">
        <v>474.2</v>
      </c>
      <c r="G364" s="83"/>
      <c r="H364" s="80"/>
      <c r="I364" s="77">
        <v>11.464734446652429</v>
      </c>
      <c r="J364" s="101" t="s">
        <v>55</v>
      </c>
      <c r="K364" s="56">
        <v>12</v>
      </c>
      <c r="L364" s="55" t="s">
        <v>766</v>
      </c>
      <c r="M364" s="56">
        <v>12</v>
      </c>
      <c r="N364" s="80"/>
      <c r="O364" s="31" t="s">
        <v>1676</v>
      </c>
      <c r="P364" s="52">
        <v>700</v>
      </c>
      <c r="Q364" s="52">
        <v>120</v>
      </c>
      <c r="R364" s="248">
        <v>270</v>
      </c>
      <c r="S364" s="51">
        <v>157.5</v>
      </c>
      <c r="T364" s="249">
        <v>160</v>
      </c>
      <c r="U364" s="21"/>
      <c r="V364" s="21"/>
      <c r="W364" s="21"/>
      <c r="X364" s="244"/>
      <c r="Y364" s="251">
        <v>540.10833333333323</v>
      </c>
      <c r="Z364" s="252">
        <v>42.519166666666671</v>
      </c>
      <c r="AA364" s="253">
        <v>379.22499999999997</v>
      </c>
      <c r="AB364" s="67"/>
      <c r="AC364" s="67"/>
      <c r="AD364" s="68"/>
      <c r="AE364" s="185"/>
    </row>
    <row r="365" spans="1:52" x14ac:dyDescent="0.25">
      <c r="A365" s="165" t="s">
        <v>1677</v>
      </c>
      <c r="B365" s="166" t="s">
        <v>1678</v>
      </c>
      <c r="C365" s="167" t="s">
        <v>769</v>
      </c>
      <c r="D365" s="168" t="s">
        <v>1679</v>
      </c>
      <c r="E365" s="173" t="s">
        <v>1927</v>
      </c>
      <c r="F365" s="325">
        <v>547.71</v>
      </c>
      <c r="G365" s="83"/>
      <c r="H365" s="80"/>
      <c r="I365" s="76">
        <v>11.956080208651819</v>
      </c>
      <c r="J365" s="100" t="s">
        <v>55</v>
      </c>
      <c r="K365" s="53">
        <v>12</v>
      </c>
      <c r="L365" s="52" t="s">
        <v>766</v>
      </c>
      <c r="M365" s="53">
        <v>12</v>
      </c>
      <c r="N365" s="80"/>
      <c r="O365" s="36" t="s">
        <v>1680</v>
      </c>
      <c r="P365" s="55">
        <v>730</v>
      </c>
      <c r="Q365" s="55">
        <v>120</v>
      </c>
      <c r="R365" s="225">
        <v>265</v>
      </c>
      <c r="S365" s="54">
        <v>257.5</v>
      </c>
      <c r="T365" s="250">
        <v>200</v>
      </c>
      <c r="U365" s="21"/>
      <c r="V365" s="21"/>
      <c r="W365" s="21"/>
      <c r="X365" s="244"/>
      <c r="Y365" s="254">
        <v>571.83333333333337</v>
      </c>
      <c r="Z365" s="255">
        <v>45.016666666666666</v>
      </c>
      <c r="AA365" s="256">
        <v>401.5</v>
      </c>
      <c r="AB365" s="67"/>
      <c r="AC365" s="67"/>
      <c r="AD365" s="68"/>
      <c r="AE365" s="185"/>
    </row>
    <row r="366" spans="1:52" x14ac:dyDescent="0.25">
      <c r="A366" s="169" t="s">
        <v>1681</v>
      </c>
      <c r="B366" s="170" t="s">
        <v>1682</v>
      </c>
      <c r="C366" s="171" t="s">
        <v>769</v>
      </c>
      <c r="D366" s="172" t="s">
        <v>1683</v>
      </c>
      <c r="E366" s="174" t="s">
        <v>1927</v>
      </c>
      <c r="F366" s="326">
        <v>708.72</v>
      </c>
      <c r="G366" s="83"/>
      <c r="H366" s="80"/>
      <c r="I366" s="77">
        <v>18.375269332370667</v>
      </c>
      <c r="J366" s="101" t="s">
        <v>55</v>
      </c>
      <c r="K366" s="56">
        <v>18</v>
      </c>
      <c r="L366" s="55" t="s">
        <v>762</v>
      </c>
      <c r="M366" s="56">
        <v>18</v>
      </c>
      <c r="N366" s="80"/>
      <c r="O366" s="31" t="s">
        <v>1684</v>
      </c>
      <c r="P366" s="52">
        <v>700</v>
      </c>
      <c r="Q366" s="52">
        <v>145</v>
      </c>
      <c r="R366" s="248">
        <v>270</v>
      </c>
      <c r="S366" s="51">
        <v>167.5</v>
      </c>
      <c r="T366" s="249">
        <v>160</v>
      </c>
      <c r="U366" s="21"/>
      <c r="V366" s="21"/>
      <c r="W366" s="21"/>
      <c r="X366" s="244"/>
      <c r="Y366" s="251">
        <v>674.45</v>
      </c>
      <c r="Z366" s="252">
        <v>53.094999999999999</v>
      </c>
      <c r="AA366" s="253">
        <v>473.55</v>
      </c>
      <c r="AB366" s="67"/>
      <c r="AC366" s="67"/>
      <c r="AD366" s="68"/>
      <c r="AE366" s="185"/>
    </row>
    <row r="367" spans="1:52" x14ac:dyDescent="0.25">
      <c r="A367" s="165" t="s">
        <v>1685</v>
      </c>
      <c r="B367" s="166" t="s">
        <v>1686</v>
      </c>
      <c r="C367" s="167" t="s">
        <v>769</v>
      </c>
      <c r="D367" s="168" t="s">
        <v>1687</v>
      </c>
      <c r="E367" s="173" t="s">
        <v>1927</v>
      </c>
      <c r="F367" s="325">
        <v>738.52</v>
      </c>
      <c r="G367" s="83"/>
      <c r="H367" s="80"/>
      <c r="I367" s="76">
        <v>19.162780875186552</v>
      </c>
      <c r="J367" s="100" t="s">
        <v>55</v>
      </c>
      <c r="K367" s="53">
        <v>18</v>
      </c>
      <c r="L367" s="52" t="s">
        <v>762</v>
      </c>
      <c r="M367" s="53">
        <v>18</v>
      </c>
      <c r="N367" s="80"/>
      <c r="O367" s="36" t="s">
        <v>1688</v>
      </c>
      <c r="P367" s="55">
        <v>730</v>
      </c>
      <c r="Q367" s="55">
        <v>145</v>
      </c>
      <c r="R367" s="225">
        <v>265</v>
      </c>
      <c r="S367" s="54">
        <v>267.5</v>
      </c>
      <c r="T367" s="250">
        <v>200</v>
      </c>
      <c r="U367" s="21"/>
      <c r="V367" s="21"/>
      <c r="W367" s="21"/>
      <c r="X367" s="244"/>
      <c r="Y367" s="254">
        <v>723.94100000000003</v>
      </c>
      <c r="Z367" s="255">
        <v>56.991100000000003</v>
      </c>
      <c r="AA367" s="256">
        <v>508.29900000000004</v>
      </c>
      <c r="AB367" s="67"/>
      <c r="AC367" s="67"/>
      <c r="AD367" s="68"/>
      <c r="AE367" s="185"/>
    </row>
    <row r="368" spans="1:52" x14ac:dyDescent="0.25">
      <c r="A368" s="169" t="s">
        <v>1689</v>
      </c>
      <c r="B368" s="170" t="s">
        <v>1690</v>
      </c>
      <c r="C368" s="171" t="s">
        <v>769</v>
      </c>
      <c r="D368" s="172" t="s">
        <v>1691</v>
      </c>
      <c r="E368" s="174" t="s">
        <v>1927</v>
      </c>
      <c r="F368" s="326">
        <v>770.56</v>
      </c>
      <c r="G368" s="83"/>
      <c r="H368" s="80"/>
      <c r="I368" s="77">
        <v>24.316937832269041</v>
      </c>
      <c r="J368" s="101" t="s">
        <v>55</v>
      </c>
      <c r="K368" s="56">
        <v>12</v>
      </c>
      <c r="L368" s="55" t="s">
        <v>762</v>
      </c>
      <c r="M368" s="56">
        <v>12</v>
      </c>
      <c r="N368" s="80"/>
      <c r="O368" s="31" t="s">
        <v>1692</v>
      </c>
      <c r="P368" s="52">
        <v>730</v>
      </c>
      <c r="Q368" s="52">
        <v>160</v>
      </c>
      <c r="R368" s="248">
        <v>265</v>
      </c>
      <c r="S368" s="51">
        <v>272.5</v>
      </c>
      <c r="T368" s="249">
        <v>200</v>
      </c>
      <c r="U368" s="21"/>
      <c r="V368" s="21"/>
      <c r="W368" s="21"/>
      <c r="X368" s="244"/>
      <c r="Y368" s="251">
        <v>702.6292115384615</v>
      </c>
      <c r="Z368" s="252">
        <v>55.313363461538465</v>
      </c>
      <c r="AA368" s="253">
        <v>493.33540384615384</v>
      </c>
      <c r="AB368" s="67"/>
      <c r="AC368" s="67"/>
      <c r="AD368" s="68"/>
      <c r="AE368" s="185"/>
    </row>
    <row r="369" spans="1:52" x14ac:dyDescent="0.25">
      <c r="A369" s="165" t="s">
        <v>1693</v>
      </c>
      <c r="B369" s="166" t="s">
        <v>1694</v>
      </c>
      <c r="C369" s="167" t="s">
        <v>769</v>
      </c>
      <c r="D369" s="168" t="s">
        <v>1695</v>
      </c>
      <c r="E369" s="173" t="s">
        <v>1927</v>
      </c>
      <c r="F369" s="325" t="s">
        <v>1696</v>
      </c>
      <c r="G369" s="83"/>
      <c r="H369" s="80"/>
      <c r="I369" s="76">
        <v>29.617240553025105</v>
      </c>
      <c r="J369" s="100" t="s">
        <v>55</v>
      </c>
      <c r="K369" s="53">
        <v>5</v>
      </c>
      <c r="L369" s="52" t="s">
        <v>762</v>
      </c>
      <c r="M369" s="53">
        <v>5</v>
      </c>
      <c r="N369" s="80"/>
      <c r="O369" s="36" t="s">
        <v>1697</v>
      </c>
      <c r="P369" s="55">
        <v>700</v>
      </c>
      <c r="Q369" s="55">
        <v>420</v>
      </c>
      <c r="R369" s="225">
        <v>270</v>
      </c>
      <c r="S369" s="54">
        <v>175</v>
      </c>
      <c r="T369" s="250">
        <v>160</v>
      </c>
      <c r="U369" s="21"/>
      <c r="V369" s="21"/>
      <c r="W369" s="21"/>
      <c r="X369" s="244"/>
      <c r="Y369" s="254">
        <v>1588.4259999999997</v>
      </c>
      <c r="Z369" s="255">
        <v>121.13499999999999</v>
      </c>
      <c r="AA369" s="256">
        <v>870.779</v>
      </c>
      <c r="AB369" s="67"/>
      <c r="AC369" s="67"/>
      <c r="AD369" s="68"/>
      <c r="AE369" s="185"/>
    </row>
    <row r="370" spans="1:52" x14ac:dyDescent="0.25">
      <c r="A370" s="169" t="s">
        <v>1698</v>
      </c>
      <c r="B370" s="170" t="s">
        <v>1699</v>
      </c>
      <c r="C370" s="171" t="s">
        <v>769</v>
      </c>
      <c r="D370" s="172" t="s">
        <v>1700</v>
      </c>
      <c r="E370" s="174" t="s">
        <v>1927</v>
      </c>
      <c r="F370" s="326" t="s">
        <v>1696</v>
      </c>
      <c r="G370" s="83"/>
      <c r="H370" s="80"/>
      <c r="I370" s="77">
        <v>30.886550862440469</v>
      </c>
      <c r="J370" s="101" t="s">
        <v>55</v>
      </c>
      <c r="K370" s="56">
        <v>5</v>
      </c>
      <c r="L370" s="55" t="s">
        <v>762</v>
      </c>
      <c r="M370" s="56">
        <v>5</v>
      </c>
      <c r="N370" s="80"/>
      <c r="O370" s="31" t="s">
        <v>1701</v>
      </c>
      <c r="P370" s="52">
        <v>730</v>
      </c>
      <c r="Q370" s="52">
        <v>450</v>
      </c>
      <c r="R370" s="248">
        <v>265</v>
      </c>
      <c r="S370" s="51">
        <v>275</v>
      </c>
      <c r="T370" s="249">
        <v>200</v>
      </c>
      <c r="U370" s="21"/>
      <c r="V370" s="21"/>
      <c r="W370" s="21"/>
      <c r="X370" s="244"/>
      <c r="Y370" s="251">
        <v>1573.6145454545451</v>
      </c>
      <c r="Z370" s="252">
        <v>120.00536363636363</v>
      </c>
      <c r="AA370" s="253">
        <v>862.66090909090906</v>
      </c>
      <c r="AB370" s="67"/>
      <c r="AC370" s="67"/>
      <c r="AD370" s="68"/>
      <c r="AE370" s="185"/>
    </row>
    <row r="371" spans="1:52" x14ac:dyDescent="0.25">
      <c r="A371" s="165" t="s">
        <v>1702</v>
      </c>
      <c r="B371" s="166" t="s">
        <v>1703</v>
      </c>
      <c r="C371" s="167" t="s">
        <v>769</v>
      </c>
      <c r="D371" s="168" t="s">
        <v>1704</v>
      </c>
      <c r="E371" s="173" t="s">
        <v>1927</v>
      </c>
      <c r="F371" s="325" t="s">
        <v>1696</v>
      </c>
      <c r="G371" s="83"/>
      <c r="H371" s="80"/>
      <c r="I371" s="76">
        <v>39.144637375960535</v>
      </c>
      <c r="J371" s="100" t="s">
        <v>55</v>
      </c>
      <c r="K371" s="53">
        <v>3</v>
      </c>
      <c r="L371" s="52" t="s">
        <v>762</v>
      </c>
      <c r="M371" s="53">
        <v>3</v>
      </c>
      <c r="N371" s="80"/>
      <c r="O371" s="36" t="s">
        <v>1705</v>
      </c>
      <c r="P371" s="55">
        <v>730</v>
      </c>
      <c r="Q371" s="55">
        <v>500</v>
      </c>
      <c r="R371" s="225">
        <v>265</v>
      </c>
      <c r="S371" s="54">
        <v>280</v>
      </c>
      <c r="T371" s="250">
        <v>200</v>
      </c>
      <c r="U371" s="21"/>
      <c r="V371" s="21"/>
      <c r="W371" s="21"/>
      <c r="X371" s="244"/>
      <c r="Y371" s="254">
        <v>1619.292083333333</v>
      </c>
      <c r="Z371" s="255">
        <v>123.48558333333332</v>
      </c>
      <c r="AA371" s="256">
        <v>887.69824999999992</v>
      </c>
      <c r="AB371" s="67"/>
      <c r="AC371" s="67"/>
      <c r="AD371" s="68"/>
      <c r="AE371" s="185"/>
    </row>
    <row r="372" spans="1:52" x14ac:dyDescent="0.25">
      <c r="A372" s="169" t="s">
        <v>1706</v>
      </c>
      <c r="B372" s="170" t="s">
        <v>1707</v>
      </c>
      <c r="C372" s="171" t="s">
        <v>769</v>
      </c>
      <c r="D372" s="172" t="s">
        <v>1708</v>
      </c>
      <c r="E372" s="174" t="s">
        <v>1927</v>
      </c>
      <c r="F372" s="326" t="s">
        <v>1696</v>
      </c>
      <c r="G372" s="83"/>
      <c r="H372" s="80"/>
      <c r="I372" s="77">
        <v>46.299889111480958</v>
      </c>
      <c r="J372" s="101" t="s">
        <v>55</v>
      </c>
      <c r="K372" s="56">
        <v>2</v>
      </c>
      <c r="L372" s="55" t="s">
        <v>766</v>
      </c>
      <c r="M372" s="56">
        <v>2</v>
      </c>
      <c r="N372" s="80"/>
      <c r="O372" s="36" t="s">
        <v>1709</v>
      </c>
      <c r="P372" s="55">
        <v>700</v>
      </c>
      <c r="Q372" s="55">
        <v>520</v>
      </c>
      <c r="R372" s="225">
        <v>270</v>
      </c>
      <c r="S372" s="54">
        <v>190</v>
      </c>
      <c r="T372" s="250">
        <v>160</v>
      </c>
      <c r="U372" s="21"/>
      <c r="V372" s="21"/>
      <c r="W372" s="21"/>
      <c r="X372" s="244"/>
      <c r="Y372" s="254">
        <v>1936.27</v>
      </c>
      <c r="Z372" s="255">
        <v>147.65916666666664</v>
      </c>
      <c r="AA372" s="256">
        <v>1061.4683333333332</v>
      </c>
      <c r="AB372" s="67"/>
      <c r="AC372" s="67"/>
      <c r="AD372" s="68"/>
      <c r="AE372" s="185"/>
    </row>
    <row r="373" spans="1:52" x14ac:dyDescent="0.25">
      <c r="A373" s="165" t="s">
        <v>1710</v>
      </c>
      <c r="B373" s="166" t="s">
        <v>1711</v>
      </c>
      <c r="C373" s="167" t="s">
        <v>769</v>
      </c>
      <c r="D373" s="168" t="s">
        <v>1712</v>
      </c>
      <c r="E373" s="173" t="s">
        <v>1927</v>
      </c>
      <c r="F373" s="325" t="s">
        <v>1696</v>
      </c>
      <c r="G373" s="83"/>
      <c r="H373" s="80"/>
      <c r="I373" s="76">
        <v>48.284170073401569</v>
      </c>
      <c r="J373" s="100" t="s">
        <v>55</v>
      </c>
      <c r="K373" s="53">
        <v>2</v>
      </c>
      <c r="L373" s="52" t="s">
        <v>766</v>
      </c>
      <c r="M373" s="53">
        <v>2</v>
      </c>
      <c r="N373" s="81"/>
      <c r="O373" s="31" t="s">
        <v>1713</v>
      </c>
      <c r="P373" s="52">
        <v>730</v>
      </c>
      <c r="Q373" s="52">
        <v>500</v>
      </c>
      <c r="R373" s="248">
        <v>265</v>
      </c>
      <c r="S373" s="51">
        <v>290</v>
      </c>
      <c r="T373" s="249">
        <v>200</v>
      </c>
      <c r="U373" s="21"/>
      <c r="V373" s="21"/>
      <c r="W373" s="21"/>
      <c r="X373" s="244"/>
      <c r="Y373" s="251">
        <v>2009.9515833333337</v>
      </c>
      <c r="Z373" s="252">
        <v>153.27566666666669</v>
      </c>
      <c r="AA373" s="253">
        <v>1101.8559166666669</v>
      </c>
      <c r="AB373" s="67"/>
      <c r="AC373" s="67"/>
      <c r="AD373" s="68"/>
      <c r="AE373" s="185"/>
    </row>
    <row r="374" spans="1:52" x14ac:dyDescent="0.25">
      <c r="B374"/>
      <c r="D374" s="16"/>
      <c r="F374" s="327"/>
      <c r="G374"/>
      <c r="H374" s="164"/>
      <c r="I374" s="18"/>
      <c r="J374"/>
      <c r="K374" s="10"/>
      <c r="L374" s="24"/>
      <c r="M374"/>
      <c r="O374" s="104"/>
      <c r="AE374" s="185"/>
    </row>
    <row r="375" spans="1:52" ht="51" customHeight="1" x14ac:dyDescent="0.25">
      <c r="A375" s="2" t="s">
        <v>22</v>
      </c>
      <c r="B375" s="114" t="s">
        <v>23</v>
      </c>
      <c r="C375" s="2" t="s">
        <v>24</v>
      </c>
      <c r="D375" s="2" t="s">
        <v>25</v>
      </c>
      <c r="E375" s="2" t="s">
        <v>26</v>
      </c>
      <c r="F375" s="324" t="s">
        <v>138</v>
      </c>
      <c r="G375" s="2" t="s">
        <v>1</v>
      </c>
      <c r="H375" s="80"/>
      <c r="I375" s="57" t="s">
        <v>121</v>
      </c>
      <c r="J375" s="93" t="s">
        <v>122</v>
      </c>
      <c r="K375" s="59" t="s">
        <v>123</v>
      </c>
      <c r="L375" s="58" t="s">
        <v>30</v>
      </c>
      <c r="M375" s="162" t="s">
        <v>124</v>
      </c>
      <c r="N375" s="142"/>
      <c r="O375" s="27" t="s">
        <v>140</v>
      </c>
      <c r="P375" s="28" t="s">
        <v>1485</v>
      </c>
      <c r="Q375" s="57" t="s">
        <v>1643</v>
      </c>
      <c r="R375" s="219" t="s">
        <v>1644</v>
      </c>
      <c r="S375" s="57" t="s">
        <v>1645</v>
      </c>
      <c r="T375" s="57" t="s">
        <v>1646</v>
      </c>
      <c r="U375" s="97"/>
      <c r="V375" s="97"/>
      <c r="W375" s="97"/>
      <c r="Y375" s="61" t="s">
        <v>34</v>
      </c>
      <c r="Z375" s="61" t="s">
        <v>35</v>
      </c>
      <c r="AA375" s="61" t="s">
        <v>36</v>
      </c>
      <c r="AB375" s="62" t="s">
        <v>37</v>
      </c>
      <c r="AC375" s="62" t="s">
        <v>38</v>
      </c>
      <c r="AD375" s="63" t="s">
        <v>39</v>
      </c>
      <c r="AE375" s="185"/>
      <c r="AZ375" s="15"/>
    </row>
    <row r="376" spans="1:52" x14ac:dyDescent="0.25">
      <c r="A376" s="165" t="s">
        <v>1714</v>
      </c>
      <c r="B376" s="166" t="s">
        <v>1715</v>
      </c>
      <c r="C376" s="167" t="s">
        <v>769</v>
      </c>
      <c r="D376" s="168" t="s">
        <v>1716</v>
      </c>
      <c r="E376" s="173" t="s">
        <v>1927</v>
      </c>
      <c r="F376" s="325">
        <v>125.8</v>
      </c>
      <c r="G376" s="83"/>
      <c r="H376" s="80"/>
      <c r="I376" s="76">
        <v>4.2431796732685294</v>
      </c>
      <c r="J376" s="100" t="s">
        <v>55</v>
      </c>
      <c r="K376" s="53">
        <v>54</v>
      </c>
      <c r="L376" s="52" t="s">
        <v>766</v>
      </c>
      <c r="M376" s="53">
        <v>54</v>
      </c>
      <c r="N376" s="80"/>
      <c r="O376" s="31" t="s">
        <v>437</v>
      </c>
      <c r="P376" s="52">
        <v>440</v>
      </c>
      <c r="Q376" s="52">
        <v>100</v>
      </c>
      <c r="R376" s="248">
        <v>165</v>
      </c>
      <c r="S376" s="51">
        <v>155</v>
      </c>
      <c r="T376" s="249">
        <v>110</v>
      </c>
      <c r="U376" s="21"/>
      <c r="V376" s="21"/>
      <c r="W376" s="21"/>
      <c r="Y376" s="251">
        <v>165.14587642161641</v>
      </c>
      <c r="Z376" s="252">
        <v>13.000845590637887</v>
      </c>
      <c r="AA376" s="260">
        <v>115.95348770028386</v>
      </c>
      <c r="AB376" s="67"/>
      <c r="AC376" s="67"/>
      <c r="AD376" s="68"/>
      <c r="AE376" s="185"/>
    </row>
    <row r="377" spans="1:52" x14ac:dyDescent="0.25">
      <c r="A377" s="169" t="s">
        <v>1717</v>
      </c>
      <c r="B377" s="170" t="s">
        <v>1718</v>
      </c>
      <c r="C377" s="171" t="s">
        <v>769</v>
      </c>
      <c r="D377" s="172" t="s">
        <v>1719</v>
      </c>
      <c r="E377" s="174" t="s">
        <v>1927</v>
      </c>
      <c r="F377" s="326">
        <v>130.87</v>
      </c>
      <c r="G377" s="83"/>
      <c r="H377" s="80"/>
      <c r="I377" s="77">
        <v>2.1509298712975617</v>
      </c>
      <c r="J377" s="101" t="s">
        <v>55</v>
      </c>
      <c r="K377" s="56">
        <v>75</v>
      </c>
      <c r="L377" s="55" t="s">
        <v>766</v>
      </c>
      <c r="M377" s="56">
        <v>75</v>
      </c>
      <c r="N377" s="80"/>
      <c r="O377" s="36" t="s">
        <v>441</v>
      </c>
      <c r="P377" s="55">
        <v>465</v>
      </c>
      <c r="Q377" s="55">
        <v>120</v>
      </c>
      <c r="R377" s="225">
        <v>170</v>
      </c>
      <c r="S377" s="54">
        <v>165</v>
      </c>
      <c r="T377" s="250">
        <v>125</v>
      </c>
      <c r="U377" s="21"/>
      <c r="V377" s="21"/>
      <c r="W377" s="21"/>
      <c r="Y377" s="254">
        <v>240.65477142857148</v>
      </c>
      <c r="Z377" s="255">
        <v>18.945162857142861</v>
      </c>
      <c r="AA377" s="261">
        <v>168.97037142857147</v>
      </c>
      <c r="AB377" s="67"/>
      <c r="AC377" s="67"/>
      <c r="AD377" s="68"/>
      <c r="AE377" s="185"/>
    </row>
    <row r="378" spans="1:52" x14ac:dyDescent="0.25">
      <c r="A378" s="165" t="s">
        <v>1720</v>
      </c>
      <c r="B378" s="166" t="s">
        <v>1721</v>
      </c>
      <c r="C378" s="167" t="s">
        <v>769</v>
      </c>
      <c r="D378" s="168" t="s">
        <v>1722</v>
      </c>
      <c r="E378" s="173" t="s">
        <v>1927</v>
      </c>
      <c r="F378" s="325">
        <v>174.73</v>
      </c>
      <c r="G378" s="83"/>
      <c r="H378" s="80"/>
      <c r="I378" s="76">
        <v>6.9150874573790029</v>
      </c>
      <c r="J378" s="100" t="s">
        <v>55</v>
      </c>
      <c r="K378" s="53">
        <v>30</v>
      </c>
      <c r="L378" s="52" t="s">
        <v>762</v>
      </c>
      <c r="M378" s="53">
        <v>30</v>
      </c>
      <c r="N378" s="80"/>
      <c r="O378" s="31" t="s">
        <v>1656</v>
      </c>
      <c r="P378" s="52">
        <v>650</v>
      </c>
      <c r="Q378" s="52">
        <v>160</v>
      </c>
      <c r="R378" s="248">
        <v>270</v>
      </c>
      <c r="S378" s="51">
        <v>150</v>
      </c>
      <c r="T378" s="249">
        <v>110</v>
      </c>
      <c r="U378" s="21"/>
      <c r="V378" s="21"/>
      <c r="W378" s="21"/>
      <c r="Y378" s="254">
        <v>214.16388261394169</v>
      </c>
      <c r="Z378" s="255">
        <v>16.859709907906051</v>
      </c>
      <c r="AA378" s="261">
        <v>150.37038566510802</v>
      </c>
      <c r="AB378" s="67"/>
      <c r="AC378" s="67"/>
      <c r="AD378" s="68"/>
      <c r="AE378" s="185"/>
    </row>
    <row r="379" spans="1:52" x14ac:dyDescent="0.25">
      <c r="A379" s="169" t="s">
        <v>1723</v>
      </c>
      <c r="B379" s="170" t="s">
        <v>1724</v>
      </c>
      <c r="C379" s="171" t="s">
        <v>769</v>
      </c>
      <c r="D379" s="172" t="s">
        <v>1725</v>
      </c>
      <c r="E379" s="174" t="s">
        <v>1927</v>
      </c>
      <c r="F379" s="326">
        <v>157.37</v>
      </c>
      <c r="G379" s="83"/>
      <c r="H379" s="80"/>
      <c r="I379" s="77">
        <v>4.8882422746502918</v>
      </c>
      <c r="J379" s="101" t="s">
        <v>55</v>
      </c>
      <c r="K379" s="56">
        <v>32</v>
      </c>
      <c r="L379" s="55" t="s">
        <v>766</v>
      </c>
      <c r="M379" s="56">
        <v>32</v>
      </c>
      <c r="N379" s="80"/>
      <c r="O379" s="36" t="s">
        <v>1660</v>
      </c>
      <c r="P379" s="55">
        <v>675</v>
      </c>
      <c r="Q379" s="55">
        <v>157</v>
      </c>
      <c r="R379" s="225">
        <v>275</v>
      </c>
      <c r="S379" s="54">
        <v>160</v>
      </c>
      <c r="T379" s="250">
        <v>125</v>
      </c>
      <c r="U379" s="21"/>
      <c r="V379" s="21"/>
      <c r="W379" s="21"/>
      <c r="Y379" s="251">
        <v>231.44829545454544</v>
      </c>
      <c r="Z379" s="252">
        <v>18.220397727272726</v>
      </c>
      <c r="AA379" s="260">
        <v>162.50624999999999</v>
      </c>
      <c r="AB379" s="67"/>
      <c r="AC379" s="67"/>
      <c r="AD379" s="68"/>
      <c r="AE379" s="185"/>
    </row>
    <row r="380" spans="1:52" x14ac:dyDescent="0.25">
      <c r="A380" s="165" t="s">
        <v>1726</v>
      </c>
      <c r="B380" s="166" t="s">
        <v>1727</v>
      </c>
      <c r="C380" s="167" t="s">
        <v>769</v>
      </c>
      <c r="D380" s="168" t="s">
        <v>1728</v>
      </c>
      <c r="E380" s="173" t="s">
        <v>1927</v>
      </c>
      <c r="F380" s="325">
        <v>237.57</v>
      </c>
      <c r="G380" s="83"/>
      <c r="H380" s="80"/>
      <c r="I380" s="76">
        <v>5.0692882848225249</v>
      </c>
      <c r="J380" s="100" t="s">
        <v>55</v>
      </c>
      <c r="K380" s="53">
        <v>30</v>
      </c>
      <c r="L380" s="52" t="s">
        <v>762</v>
      </c>
      <c r="M380" s="53">
        <v>30</v>
      </c>
      <c r="N380" s="80"/>
      <c r="O380" s="31" t="s">
        <v>1664</v>
      </c>
      <c r="P380" s="52">
        <v>700</v>
      </c>
      <c r="Q380" s="52">
        <v>130</v>
      </c>
      <c r="R380" s="248">
        <v>270</v>
      </c>
      <c r="S380" s="51">
        <v>165</v>
      </c>
      <c r="T380" s="249">
        <v>160</v>
      </c>
      <c r="U380" s="21"/>
      <c r="V380" s="21"/>
      <c r="W380" s="21"/>
      <c r="Y380" s="254">
        <v>285.13333333333333</v>
      </c>
      <c r="Z380" s="255">
        <v>22.446666666666673</v>
      </c>
      <c r="AA380" s="261">
        <v>200.20000000000002</v>
      </c>
      <c r="AB380" s="67"/>
      <c r="AC380" s="67"/>
      <c r="AD380" s="68"/>
      <c r="AE380" s="185"/>
    </row>
    <row r="381" spans="1:52" x14ac:dyDescent="0.25">
      <c r="A381" s="169" t="s">
        <v>1729</v>
      </c>
      <c r="B381" s="170" t="s">
        <v>1730</v>
      </c>
      <c r="C381" s="171" t="s">
        <v>769</v>
      </c>
      <c r="D381" s="172" t="s">
        <v>1731</v>
      </c>
      <c r="E381" s="174" t="s">
        <v>1927</v>
      </c>
      <c r="F381" s="326">
        <v>196.72</v>
      </c>
      <c r="G381" s="83"/>
      <c r="H381" s="80"/>
      <c r="I381" s="77">
        <v>9.5281356135772022</v>
      </c>
      <c r="J381" s="101" t="s">
        <v>55</v>
      </c>
      <c r="K381" s="56">
        <v>27</v>
      </c>
      <c r="L381" s="55" t="s">
        <v>766</v>
      </c>
      <c r="M381" s="56">
        <v>27</v>
      </c>
      <c r="N381" s="80"/>
      <c r="O381" s="36" t="s">
        <v>1668</v>
      </c>
      <c r="P381" s="55">
        <v>650</v>
      </c>
      <c r="Q381" s="55">
        <v>120</v>
      </c>
      <c r="R381" s="225">
        <v>270</v>
      </c>
      <c r="S381" s="54">
        <v>142.5</v>
      </c>
      <c r="T381" s="250">
        <v>110</v>
      </c>
      <c r="U381" s="21"/>
      <c r="V381" s="21"/>
      <c r="W381" s="21"/>
      <c r="Y381" s="254">
        <v>355.50121424006159</v>
      </c>
      <c r="Z381" s="255">
        <v>27.986265801877195</v>
      </c>
      <c r="AA381" s="261">
        <v>249.60723553025605</v>
      </c>
      <c r="AB381" s="67"/>
      <c r="AC381" s="67"/>
      <c r="AD381" s="157" t="s">
        <v>62</v>
      </c>
      <c r="AE381" s="185"/>
    </row>
    <row r="382" spans="1:52" x14ac:dyDescent="0.25">
      <c r="A382" s="165" t="s">
        <v>1732</v>
      </c>
      <c r="B382" s="166" t="s">
        <v>1733</v>
      </c>
      <c r="C382" s="167" t="s">
        <v>769</v>
      </c>
      <c r="D382" s="168" t="s">
        <v>1734</v>
      </c>
      <c r="E382" s="173" t="s">
        <v>1927</v>
      </c>
      <c r="F382" s="325">
        <v>177.88</v>
      </c>
      <c r="G382" s="83"/>
      <c r="H382" s="80"/>
      <c r="I382" s="76">
        <v>7.6017922830099618</v>
      </c>
      <c r="J382" s="100" t="s">
        <v>55</v>
      </c>
      <c r="K382" s="53">
        <v>42</v>
      </c>
      <c r="L382" s="52" t="s">
        <v>762</v>
      </c>
      <c r="M382" s="53">
        <v>42</v>
      </c>
      <c r="N382" s="80"/>
      <c r="O382" s="31" t="s">
        <v>1672</v>
      </c>
      <c r="P382" s="52">
        <v>675</v>
      </c>
      <c r="Q382" s="52">
        <v>117</v>
      </c>
      <c r="R382" s="248">
        <v>275</v>
      </c>
      <c r="S382" s="51">
        <v>177.5</v>
      </c>
      <c r="T382" s="249">
        <v>125</v>
      </c>
      <c r="U382" s="21"/>
      <c r="V382" s="21"/>
      <c r="W382" s="21"/>
      <c r="Y382" s="251">
        <v>418.59375000000006</v>
      </c>
      <c r="Z382" s="252">
        <v>32.953125000000007</v>
      </c>
      <c r="AA382" s="260">
        <v>293.90625000000006</v>
      </c>
      <c r="AB382" s="67"/>
      <c r="AC382" s="67"/>
      <c r="AD382" s="68"/>
      <c r="AE382" s="185"/>
    </row>
    <row r="383" spans="1:52" x14ac:dyDescent="0.25">
      <c r="A383" s="169" t="s">
        <v>1735</v>
      </c>
      <c r="B383" s="170" t="s">
        <v>1736</v>
      </c>
      <c r="C383" s="171" t="s">
        <v>769</v>
      </c>
      <c r="D383" s="172" t="s">
        <v>1737</v>
      </c>
      <c r="E383" s="174" t="s">
        <v>1927</v>
      </c>
      <c r="F383" s="326">
        <v>282.02999999999997</v>
      </c>
      <c r="G383" s="83"/>
      <c r="H383" s="80"/>
      <c r="I383" s="77">
        <v>7.8833401453436629</v>
      </c>
      <c r="J383" s="101" t="s">
        <v>55</v>
      </c>
      <c r="K383" s="56">
        <v>12</v>
      </c>
      <c r="L383" s="55" t="s">
        <v>766</v>
      </c>
      <c r="M383" s="56">
        <v>12</v>
      </c>
      <c r="N383" s="80"/>
      <c r="O383" s="36" t="s">
        <v>1676</v>
      </c>
      <c r="P383" s="55">
        <v>700</v>
      </c>
      <c r="Q383" s="55">
        <v>120</v>
      </c>
      <c r="R383" s="225">
        <v>270</v>
      </c>
      <c r="S383" s="54">
        <v>157.5</v>
      </c>
      <c r="T383" s="250">
        <v>160</v>
      </c>
      <c r="U383" s="21"/>
      <c r="V383" s="21"/>
      <c r="W383" s="21"/>
      <c r="Y383" s="254">
        <v>540.10833333333323</v>
      </c>
      <c r="Z383" s="255">
        <v>42.519166666666671</v>
      </c>
      <c r="AA383" s="261">
        <v>379.22499999999997</v>
      </c>
      <c r="AB383" s="67"/>
      <c r="AC383" s="67"/>
      <c r="AD383" s="68"/>
      <c r="AE383" s="185"/>
    </row>
    <row r="384" spans="1:52" x14ac:dyDescent="0.25">
      <c r="A384" s="165" t="s">
        <v>1738</v>
      </c>
      <c r="B384" s="166" t="s">
        <v>1739</v>
      </c>
      <c r="C384" s="167" t="s">
        <v>769</v>
      </c>
      <c r="D384" s="168" t="s">
        <v>1740</v>
      </c>
      <c r="E384" s="173" t="s">
        <v>1927</v>
      </c>
      <c r="F384" s="325">
        <v>326.19</v>
      </c>
      <c r="G384" s="83"/>
      <c r="H384" s="80"/>
      <c r="I384" s="76">
        <v>8.2211975801441053</v>
      </c>
      <c r="J384" s="100" t="s">
        <v>55</v>
      </c>
      <c r="K384" s="53">
        <v>12</v>
      </c>
      <c r="L384" s="52" t="s">
        <v>766</v>
      </c>
      <c r="M384" s="53">
        <v>12</v>
      </c>
      <c r="N384" s="80"/>
      <c r="O384" s="31" t="s">
        <v>1680</v>
      </c>
      <c r="P384" s="52">
        <v>730</v>
      </c>
      <c r="Q384" s="52">
        <v>120</v>
      </c>
      <c r="R384" s="248">
        <v>265</v>
      </c>
      <c r="S384" s="51">
        <v>257.5</v>
      </c>
      <c r="T384" s="249">
        <v>200</v>
      </c>
      <c r="U384" s="21"/>
      <c r="V384" s="21"/>
      <c r="W384" s="21"/>
      <c r="Y384" s="251">
        <v>571.83333333333337</v>
      </c>
      <c r="Z384" s="252">
        <v>45.016666666666666</v>
      </c>
      <c r="AA384" s="260">
        <v>401.5</v>
      </c>
      <c r="AB384" s="67"/>
      <c r="AC384" s="67"/>
      <c r="AD384" s="68"/>
      <c r="AE384" s="185"/>
    </row>
    <row r="385" spans="1:52" x14ac:dyDescent="0.25">
      <c r="A385" s="169" t="s">
        <v>1741</v>
      </c>
      <c r="B385" s="170" t="s">
        <v>1742</v>
      </c>
      <c r="C385" s="171" t="s">
        <v>769</v>
      </c>
      <c r="D385" s="172" t="s">
        <v>1743</v>
      </c>
      <c r="E385" s="174" t="s">
        <v>1927</v>
      </c>
      <c r="F385" s="326">
        <v>360.67</v>
      </c>
      <c r="G385" s="83"/>
      <c r="H385" s="80"/>
      <c r="I385" s="77">
        <v>12.548288377551486</v>
      </c>
      <c r="J385" s="101" t="s">
        <v>55</v>
      </c>
      <c r="K385" s="56">
        <v>18</v>
      </c>
      <c r="L385" s="55" t="s">
        <v>762</v>
      </c>
      <c r="M385" s="56">
        <v>18</v>
      </c>
      <c r="N385" s="80"/>
      <c r="O385" s="36" t="s">
        <v>1684</v>
      </c>
      <c r="P385" s="55">
        <v>700</v>
      </c>
      <c r="Q385" s="55">
        <v>145</v>
      </c>
      <c r="R385" s="225">
        <v>270</v>
      </c>
      <c r="S385" s="54">
        <v>167.5</v>
      </c>
      <c r="T385" s="250">
        <v>160</v>
      </c>
      <c r="U385" s="21"/>
      <c r="V385" s="21"/>
      <c r="W385" s="21"/>
      <c r="Y385" s="251">
        <v>674.45</v>
      </c>
      <c r="Z385" s="252">
        <v>53.094999999999999</v>
      </c>
      <c r="AA385" s="260">
        <v>473.55</v>
      </c>
      <c r="AB385" s="67"/>
      <c r="AC385" s="67"/>
      <c r="AD385" s="68"/>
      <c r="AE385" s="185"/>
    </row>
    <row r="386" spans="1:52" x14ac:dyDescent="0.25">
      <c r="A386" s="165" t="s">
        <v>1744</v>
      </c>
      <c r="B386" s="166" t="s">
        <v>1745</v>
      </c>
      <c r="C386" s="167" t="s">
        <v>769</v>
      </c>
      <c r="D386" s="168" t="s">
        <v>1746</v>
      </c>
      <c r="E386" s="173" t="s">
        <v>1927</v>
      </c>
      <c r="F386" s="325">
        <v>371.58</v>
      </c>
      <c r="G386" s="83"/>
      <c r="H386" s="80"/>
      <c r="I386" s="76">
        <v>13.086072165160836</v>
      </c>
      <c r="J386" s="100" t="s">
        <v>55</v>
      </c>
      <c r="K386" s="53">
        <v>18</v>
      </c>
      <c r="L386" s="52" t="s">
        <v>762</v>
      </c>
      <c r="M386" s="53">
        <v>18</v>
      </c>
      <c r="N386" s="80"/>
      <c r="O386" s="31" t="s">
        <v>1688</v>
      </c>
      <c r="P386" s="52">
        <v>730</v>
      </c>
      <c r="Q386" s="52">
        <v>145</v>
      </c>
      <c r="R386" s="248">
        <v>265</v>
      </c>
      <c r="S386" s="51">
        <v>267.5</v>
      </c>
      <c r="T386" s="249">
        <v>200</v>
      </c>
      <c r="U386" s="21"/>
      <c r="V386" s="21"/>
      <c r="W386" s="21"/>
      <c r="Y386" s="254">
        <v>723.94100000000003</v>
      </c>
      <c r="Z386" s="255">
        <v>56.991100000000003</v>
      </c>
      <c r="AA386" s="261">
        <v>508.29900000000004</v>
      </c>
      <c r="AB386" s="67"/>
      <c r="AC386" s="67"/>
      <c r="AD386" s="68"/>
      <c r="AE386" s="185"/>
    </row>
    <row r="387" spans="1:52" x14ac:dyDescent="0.25">
      <c r="A387" s="169" t="s">
        <v>1747</v>
      </c>
      <c r="B387" s="170" t="s">
        <v>1748</v>
      </c>
      <c r="C387" s="171" t="s">
        <v>769</v>
      </c>
      <c r="D387" s="172" t="s">
        <v>1749</v>
      </c>
      <c r="E387" s="174" t="s">
        <v>1927</v>
      </c>
      <c r="F387" s="326">
        <v>451.44</v>
      </c>
      <c r="G387" s="83"/>
      <c r="H387" s="80"/>
      <c r="I387" s="77">
        <v>16.639295222988334</v>
      </c>
      <c r="J387" s="101" t="s">
        <v>55</v>
      </c>
      <c r="K387" s="56">
        <v>12</v>
      </c>
      <c r="L387" s="55" t="s">
        <v>762</v>
      </c>
      <c r="M387" s="56">
        <v>12</v>
      </c>
      <c r="N387" s="80"/>
      <c r="O387" s="36" t="s">
        <v>1692</v>
      </c>
      <c r="P387" s="55">
        <v>730</v>
      </c>
      <c r="Q387" s="55">
        <v>160</v>
      </c>
      <c r="R387" s="225">
        <v>265</v>
      </c>
      <c r="S387" s="54">
        <v>272.5</v>
      </c>
      <c r="T387" s="250">
        <v>200</v>
      </c>
      <c r="U387" s="21"/>
      <c r="V387" s="21"/>
      <c r="W387" s="21"/>
      <c r="Y387" s="251">
        <v>702.6292115384615</v>
      </c>
      <c r="Z387" s="252">
        <v>55.313363461538465</v>
      </c>
      <c r="AA387" s="260">
        <v>493.33540384615384</v>
      </c>
      <c r="AB387" s="67"/>
      <c r="AC387" s="67"/>
      <c r="AD387" s="68"/>
      <c r="AE387" s="185"/>
    </row>
    <row r="388" spans="1:52" x14ac:dyDescent="0.25">
      <c r="A388" s="165" t="s">
        <v>1750</v>
      </c>
      <c r="B388" s="166" t="s">
        <v>1751</v>
      </c>
      <c r="C388" s="167" t="s">
        <v>769</v>
      </c>
      <c r="D388" s="168" t="s">
        <v>1752</v>
      </c>
      <c r="E388" s="173" t="s">
        <v>1927</v>
      </c>
      <c r="F388" s="325" t="s">
        <v>1696</v>
      </c>
      <c r="G388" s="83"/>
      <c r="H388" s="80"/>
      <c r="I388" s="76">
        <v>20.197322362687249</v>
      </c>
      <c r="J388" s="100" t="s">
        <v>55</v>
      </c>
      <c r="K388" s="53">
        <v>5</v>
      </c>
      <c r="L388" s="52" t="s">
        <v>762</v>
      </c>
      <c r="M388" s="53">
        <v>5</v>
      </c>
      <c r="N388" s="80"/>
      <c r="O388" s="31" t="s">
        <v>1697</v>
      </c>
      <c r="P388" s="52">
        <v>700</v>
      </c>
      <c r="Q388" s="52">
        <v>420</v>
      </c>
      <c r="R388" s="248">
        <v>270</v>
      </c>
      <c r="S388" s="51">
        <v>175</v>
      </c>
      <c r="T388" s="249">
        <v>160</v>
      </c>
      <c r="U388" s="21"/>
      <c r="V388" s="21"/>
      <c r="W388" s="21"/>
      <c r="Y388" s="254">
        <v>1588.4259999999997</v>
      </c>
      <c r="Z388" s="255">
        <v>121.13499999999999</v>
      </c>
      <c r="AA388" s="261">
        <v>870.779</v>
      </c>
      <c r="AB388" s="67"/>
      <c r="AC388" s="67"/>
      <c r="AD388" s="68"/>
      <c r="AE388" s="185"/>
    </row>
    <row r="389" spans="1:52" x14ac:dyDescent="0.25">
      <c r="A389" s="169" t="s">
        <v>1753</v>
      </c>
      <c r="B389" s="170" t="s">
        <v>1754</v>
      </c>
      <c r="C389" s="171" t="s">
        <v>769</v>
      </c>
      <c r="D389" s="172" t="s">
        <v>1755</v>
      </c>
      <c r="E389" s="174" t="s">
        <v>1927</v>
      </c>
      <c r="F389" s="326" t="s">
        <v>1696</v>
      </c>
      <c r="G389" s="83"/>
      <c r="H389" s="80"/>
      <c r="I389" s="77">
        <v>21.062921892516705</v>
      </c>
      <c r="J389" s="101" t="s">
        <v>55</v>
      </c>
      <c r="K389" s="56">
        <v>5</v>
      </c>
      <c r="L389" s="55" t="s">
        <v>762</v>
      </c>
      <c r="M389" s="56">
        <v>5</v>
      </c>
      <c r="N389" s="80"/>
      <c r="O389" s="36" t="s">
        <v>1701</v>
      </c>
      <c r="P389" s="55">
        <v>730</v>
      </c>
      <c r="Q389" s="55">
        <v>450</v>
      </c>
      <c r="R389" s="225">
        <v>265</v>
      </c>
      <c r="S389" s="54">
        <v>275</v>
      </c>
      <c r="T389" s="250">
        <v>200</v>
      </c>
      <c r="U389" s="21"/>
      <c r="V389" s="21"/>
      <c r="W389" s="21"/>
      <c r="Y389" s="251">
        <v>1573.6145454545451</v>
      </c>
      <c r="Z389" s="252">
        <v>120.00536363636363</v>
      </c>
      <c r="AA389" s="260">
        <v>862.66090909090906</v>
      </c>
      <c r="AB389" s="67"/>
      <c r="AC389" s="67"/>
      <c r="AD389" s="68"/>
      <c r="AE389" s="185"/>
    </row>
    <row r="390" spans="1:52" x14ac:dyDescent="0.25">
      <c r="A390" s="165" t="s">
        <v>1756</v>
      </c>
      <c r="B390" s="166" t="s">
        <v>1757</v>
      </c>
      <c r="C390" s="167" t="s">
        <v>769</v>
      </c>
      <c r="D390" s="168" t="s">
        <v>1758</v>
      </c>
      <c r="E390" s="173" t="s">
        <v>1927</v>
      </c>
      <c r="F390" s="325" t="s">
        <v>1696</v>
      </c>
      <c r="G390" s="83"/>
      <c r="H390" s="80"/>
      <c r="I390" s="76">
        <v>26.692889140502182</v>
      </c>
      <c r="J390" s="100" t="s">
        <v>55</v>
      </c>
      <c r="K390" s="53">
        <v>3</v>
      </c>
      <c r="L390" s="52" t="s">
        <v>762</v>
      </c>
      <c r="M390" s="53">
        <v>3</v>
      </c>
      <c r="N390" s="80"/>
      <c r="O390" s="31" t="s">
        <v>1705</v>
      </c>
      <c r="P390" s="52">
        <v>730</v>
      </c>
      <c r="Q390" s="52">
        <v>500</v>
      </c>
      <c r="R390" s="248">
        <v>265</v>
      </c>
      <c r="S390" s="51">
        <v>280</v>
      </c>
      <c r="T390" s="249">
        <v>200</v>
      </c>
      <c r="U390" s="21"/>
      <c r="V390" s="21"/>
      <c r="W390" s="21"/>
      <c r="Y390" s="254">
        <v>1619.292083333333</v>
      </c>
      <c r="Z390" s="255">
        <v>123.48558333333332</v>
      </c>
      <c r="AA390" s="261">
        <v>887.69824999999992</v>
      </c>
      <c r="AB390" s="67"/>
      <c r="AC390" s="67"/>
      <c r="AD390" s="68"/>
      <c r="AE390" s="185"/>
    </row>
    <row r="391" spans="1:52" x14ac:dyDescent="0.25">
      <c r="A391" s="169" t="s">
        <v>1759</v>
      </c>
      <c r="B391" s="170" t="s">
        <v>1760</v>
      </c>
      <c r="C391" s="171" t="s">
        <v>769</v>
      </c>
      <c r="D391" s="172" t="s">
        <v>1761</v>
      </c>
      <c r="E391" s="174" t="s">
        <v>1927</v>
      </c>
      <c r="F391" s="326" t="s">
        <v>1696</v>
      </c>
      <c r="G391" s="83"/>
      <c r="H391" s="80"/>
      <c r="I391" s="77">
        <v>31.6331660373998</v>
      </c>
      <c r="J391" s="101" t="s">
        <v>55</v>
      </c>
      <c r="K391" s="56">
        <v>2</v>
      </c>
      <c r="L391" s="55" t="s">
        <v>766</v>
      </c>
      <c r="M391" s="56">
        <v>2</v>
      </c>
      <c r="N391" s="80"/>
      <c r="O391" s="36" t="s">
        <v>1709</v>
      </c>
      <c r="P391" s="55">
        <v>700</v>
      </c>
      <c r="Q391" s="55">
        <v>520</v>
      </c>
      <c r="R391" s="225">
        <v>270</v>
      </c>
      <c r="S391" s="54">
        <v>190</v>
      </c>
      <c r="T391" s="250">
        <v>160</v>
      </c>
      <c r="U391" s="21"/>
      <c r="V391" s="21"/>
      <c r="W391" s="21"/>
      <c r="Y391" s="251">
        <v>1936.27</v>
      </c>
      <c r="Z391" s="252">
        <v>147.65916666666664</v>
      </c>
      <c r="AA391" s="260">
        <v>1061.4683333333332</v>
      </c>
      <c r="AB391" s="67"/>
      <c r="AC391" s="67"/>
      <c r="AD391" s="68"/>
      <c r="AE391" s="185"/>
    </row>
    <row r="392" spans="1:52" x14ac:dyDescent="0.25">
      <c r="A392" s="165" t="s">
        <v>1762</v>
      </c>
      <c r="B392" s="166" t="s">
        <v>1763</v>
      </c>
      <c r="C392" s="167" t="s">
        <v>769</v>
      </c>
      <c r="D392" s="168" t="s">
        <v>1764</v>
      </c>
      <c r="E392" s="173" t="s">
        <v>1927</v>
      </c>
      <c r="F392" s="325" t="s">
        <v>1696</v>
      </c>
      <c r="G392" s="83"/>
      <c r="H392" s="80"/>
      <c r="I392" s="76">
        <v>32.988873153288367</v>
      </c>
      <c r="J392" s="100" t="s">
        <v>55</v>
      </c>
      <c r="K392" s="53">
        <v>2</v>
      </c>
      <c r="L392" s="52" t="s">
        <v>766</v>
      </c>
      <c r="M392" s="53">
        <v>2</v>
      </c>
      <c r="N392" s="81"/>
      <c r="O392" s="31" t="s">
        <v>1713</v>
      </c>
      <c r="P392" s="52">
        <v>730</v>
      </c>
      <c r="Q392" s="52">
        <v>500</v>
      </c>
      <c r="R392" s="248">
        <v>265</v>
      </c>
      <c r="S392" s="51">
        <v>290</v>
      </c>
      <c r="T392" s="249">
        <v>200</v>
      </c>
      <c r="U392" s="21"/>
      <c r="V392" s="21"/>
      <c r="W392" s="21"/>
      <c r="Y392" s="254">
        <v>2009.9515833333337</v>
      </c>
      <c r="Z392" s="255">
        <v>153.27566666666669</v>
      </c>
      <c r="AA392" s="261">
        <v>1101.8559166666669</v>
      </c>
      <c r="AB392" s="67"/>
      <c r="AC392" s="67"/>
      <c r="AD392" s="68"/>
      <c r="AE392" s="185"/>
    </row>
    <row r="393" spans="1:52" x14ac:dyDescent="0.25">
      <c r="A393" s="20"/>
      <c r="B393" s="21"/>
      <c r="C393" s="10"/>
      <c r="D393" s="20"/>
      <c r="E393" s="24"/>
      <c r="F393" s="327"/>
      <c r="G393"/>
      <c r="I393" s="17"/>
      <c r="K393" s="10"/>
      <c r="L393" s="10"/>
      <c r="M393" s="24"/>
      <c r="O393" s="48"/>
      <c r="P393" s="48"/>
      <c r="Q393" s="48"/>
      <c r="R393" s="217"/>
      <c r="S393" s="39"/>
      <c r="T393" s="39"/>
      <c r="U393" s="39"/>
      <c r="V393" s="39"/>
      <c r="W393" s="39"/>
      <c r="Y393" s="192"/>
      <c r="Z393" s="192"/>
      <c r="AA393" s="192"/>
      <c r="AB393" s="193"/>
      <c r="AC393" s="193"/>
      <c r="AD393" s="201"/>
      <c r="AE393" s="242"/>
    </row>
    <row r="394" spans="1:52" x14ac:dyDescent="0.25">
      <c r="A394" s="20"/>
      <c r="B394" s="21"/>
      <c r="C394" s="10"/>
      <c r="D394" s="20"/>
      <c r="E394" s="24"/>
      <c r="F394" s="327"/>
      <c r="G394"/>
      <c r="I394" s="17"/>
      <c r="K394" s="10"/>
      <c r="L394" s="10"/>
      <c r="M394" s="24"/>
      <c r="O394" s="48"/>
      <c r="P394" s="48"/>
      <c r="Q394" s="48"/>
      <c r="R394" s="217"/>
      <c r="S394" s="39"/>
      <c r="T394" s="39"/>
      <c r="U394" s="39"/>
      <c r="V394" s="39"/>
      <c r="W394" s="39"/>
      <c r="Y394" s="192"/>
      <c r="Z394" s="192"/>
      <c r="AA394" s="192"/>
      <c r="AB394" s="193"/>
      <c r="AC394" s="193"/>
      <c r="AD394" s="201"/>
      <c r="AE394" s="242"/>
    </row>
    <row r="395" spans="1:52" ht="51" customHeight="1" x14ac:dyDescent="0.25">
      <c r="A395" s="2" t="s">
        <v>22</v>
      </c>
      <c r="B395" s="114" t="s">
        <v>23</v>
      </c>
      <c r="C395" s="2" t="s">
        <v>24</v>
      </c>
      <c r="D395" s="2" t="s">
        <v>25</v>
      </c>
      <c r="E395" s="2" t="s">
        <v>26</v>
      </c>
      <c r="F395" s="324" t="s">
        <v>138</v>
      </c>
      <c r="G395" s="275" t="s">
        <v>1</v>
      </c>
      <c r="I395" s="57" t="s">
        <v>121</v>
      </c>
      <c r="J395" s="93" t="s">
        <v>122</v>
      </c>
      <c r="K395" s="59" t="s">
        <v>123</v>
      </c>
      <c r="L395" s="58" t="s">
        <v>30</v>
      </c>
      <c r="M395" s="93" t="s">
        <v>124</v>
      </c>
      <c r="N395" s="23"/>
      <c r="O395" s="27" t="s">
        <v>312</v>
      </c>
      <c r="P395" s="28" t="s">
        <v>140</v>
      </c>
      <c r="Q395" s="41" t="s">
        <v>313</v>
      </c>
      <c r="R395" s="220" t="s">
        <v>781</v>
      </c>
      <c r="S395" s="27" t="s">
        <v>142</v>
      </c>
      <c r="T395" s="97"/>
      <c r="U395" s="97"/>
      <c r="V395" s="97"/>
      <c r="W395" s="97"/>
      <c r="X395" s="23"/>
      <c r="Y395" s="61" t="s">
        <v>34</v>
      </c>
      <c r="Z395" s="61" t="s">
        <v>35</v>
      </c>
      <c r="AA395" s="61" t="s">
        <v>36</v>
      </c>
      <c r="AB395" s="62" t="s">
        <v>37</v>
      </c>
      <c r="AC395" s="62" t="s">
        <v>38</v>
      </c>
      <c r="AD395" s="63" t="s">
        <v>39</v>
      </c>
      <c r="AE395" s="185"/>
      <c r="AZ395" s="15"/>
    </row>
    <row r="396" spans="1:52" x14ac:dyDescent="0.25">
      <c r="A396" s="165" t="s">
        <v>782</v>
      </c>
      <c r="B396" s="166" t="s">
        <v>783</v>
      </c>
      <c r="C396" s="167" t="s">
        <v>154</v>
      </c>
      <c r="D396" s="168" t="s">
        <v>784</v>
      </c>
      <c r="E396" s="173" t="s">
        <v>1926</v>
      </c>
      <c r="F396" s="325">
        <v>4.5</v>
      </c>
      <c r="G396" s="12"/>
      <c r="H396" s="80"/>
      <c r="I396" s="76">
        <v>1.529E-2</v>
      </c>
      <c r="J396" s="100">
        <v>10</v>
      </c>
      <c r="K396" s="52">
        <v>200</v>
      </c>
      <c r="L396" s="52" t="s">
        <v>148</v>
      </c>
      <c r="M396" s="53">
        <v>7200</v>
      </c>
      <c r="N396" s="79"/>
      <c r="O396" s="29" t="s">
        <v>785</v>
      </c>
      <c r="P396" s="31">
        <v>32</v>
      </c>
      <c r="Q396" s="31">
        <v>20</v>
      </c>
      <c r="R396" s="213">
        <v>50</v>
      </c>
      <c r="S396" s="33">
        <v>25</v>
      </c>
      <c r="T396" s="39"/>
      <c r="U396" s="39"/>
      <c r="V396" s="39"/>
      <c r="W396" s="39"/>
      <c r="Y396" s="64">
        <v>1.06335</v>
      </c>
      <c r="Z396" s="65">
        <v>8.1089999999999995E-2</v>
      </c>
      <c r="AA396" s="66">
        <v>0.58292999999999995</v>
      </c>
      <c r="AB396" s="67"/>
      <c r="AC396" s="67"/>
      <c r="AD396" s="68"/>
      <c r="AE396" s="185"/>
    </row>
    <row r="397" spans="1:52" x14ac:dyDescent="0.25">
      <c r="A397" s="169" t="s">
        <v>786</v>
      </c>
      <c r="B397" s="170" t="s">
        <v>787</v>
      </c>
      <c r="C397" s="171" t="s">
        <v>154</v>
      </c>
      <c r="D397" s="183" t="s">
        <v>788</v>
      </c>
      <c r="E397" s="174" t="s">
        <v>1926</v>
      </c>
      <c r="F397" s="326">
        <v>4.3899999999999997</v>
      </c>
      <c r="G397" s="12"/>
      <c r="H397" s="80"/>
      <c r="I397" s="77">
        <v>1.4200000000000001E-2</v>
      </c>
      <c r="J397" s="101">
        <v>10</v>
      </c>
      <c r="K397" s="55">
        <v>200</v>
      </c>
      <c r="L397" s="55" t="s">
        <v>148</v>
      </c>
      <c r="M397" s="56">
        <v>7200</v>
      </c>
      <c r="N397" s="80"/>
      <c r="O397" s="34" t="s">
        <v>789</v>
      </c>
      <c r="P397" s="36">
        <v>32</v>
      </c>
      <c r="Q397" s="36">
        <v>20</v>
      </c>
      <c r="R397" s="214">
        <v>63</v>
      </c>
      <c r="S397" s="38">
        <v>25</v>
      </c>
      <c r="T397" s="39"/>
      <c r="U397" s="39"/>
      <c r="V397" s="39"/>
      <c r="W397" s="39"/>
      <c r="Y397" s="69">
        <v>0.98690000000000011</v>
      </c>
      <c r="Z397" s="70">
        <v>7.5260000000000007E-2</v>
      </c>
      <c r="AA397" s="71">
        <v>0.54102000000000006</v>
      </c>
      <c r="AB397" s="67"/>
      <c r="AC397" s="67"/>
      <c r="AD397" s="68"/>
      <c r="AE397" s="185"/>
    </row>
    <row r="398" spans="1:52" x14ac:dyDescent="0.25">
      <c r="A398" s="165" t="s">
        <v>790</v>
      </c>
      <c r="B398" s="166" t="s">
        <v>791</v>
      </c>
      <c r="C398" s="167" t="s">
        <v>154</v>
      </c>
      <c r="D398" s="184" t="s">
        <v>792</v>
      </c>
      <c r="E398" s="173" t="s">
        <v>1926</v>
      </c>
      <c r="F398" s="325">
        <v>4.5</v>
      </c>
      <c r="G398" s="12"/>
      <c r="H398" s="80"/>
      <c r="I398" s="76">
        <v>1.38E-2</v>
      </c>
      <c r="J398" s="100">
        <v>10</v>
      </c>
      <c r="K398" s="52">
        <v>200</v>
      </c>
      <c r="L398" s="52" t="s">
        <v>148</v>
      </c>
      <c r="M398" s="53">
        <v>7200</v>
      </c>
      <c r="N398" s="80"/>
      <c r="O398" s="29" t="s">
        <v>793</v>
      </c>
      <c r="P398" s="31">
        <v>32</v>
      </c>
      <c r="Q398" s="31">
        <v>20</v>
      </c>
      <c r="R398" s="213">
        <v>75</v>
      </c>
      <c r="S398" s="33">
        <v>25</v>
      </c>
      <c r="T398" s="39"/>
      <c r="U398" s="39"/>
      <c r="V398" s="39"/>
      <c r="W398" s="39"/>
      <c r="Y398" s="64">
        <v>0.95909999999999995</v>
      </c>
      <c r="Z398" s="65">
        <v>7.3139999999999997E-2</v>
      </c>
      <c r="AA398" s="66">
        <v>0.52578000000000003</v>
      </c>
      <c r="AB398" s="67"/>
      <c r="AC398" s="67"/>
      <c r="AD398" s="68"/>
      <c r="AE398" s="185"/>
    </row>
    <row r="399" spans="1:52" x14ac:dyDescent="0.25">
      <c r="A399" s="169" t="s">
        <v>794</v>
      </c>
      <c r="B399" s="170" t="s">
        <v>795</v>
      </c>
      <c r="C399" s="171" t="s">
        <v>154</v>
      </c>
      <c r="D399" s="183" t="s">
        <v>796</v>
      </c>
      <c r="E399" s="174" t="s">
        <v>1926</v>
      </c>
      <c r="F399" s="326">
        <v>4.5</v>
      </c>
      <c r="G399" s="12"/>
      <c r="H399" s="80"/>
      <c r="I399" s="77">
        <v>1.37E-2</v>
      </c>
      <c r="J399" s="101">
        <v>10</v>
      </c>
      <c r="K399" s="55">
        <v>200</v>
      </c>
      <c r="L399" s="55" t="s">
        <v>148</v>
      </c>
      <c r="M399" s="56">
        <v>7200</v>
      </c>
      <c r="N399" s="80"/>
      <c r="O399" s="34" t="s">
        <v>797</v>
      </c>
      <c r="P399" s="36">
        <v>32</v>
      </c>
      <c r="Q399" s="36">
        <v>20</v>
      </c>
      <c r="R399" s="214">
        <v>90</v>
      </c>
      <c r="S399" s="38">
        <v>25</v>
      </c>
      <c r="T399" s="39"/>
      <c r="U399" s="39"/>
      <c r="V399" s="39"/>
      <c r="W399" s="39"/>
      <c r="Y399" s="69">
        <v>0.95215000000000005</v>
      </c>
      <c r="Z399" s="70">
        <v>7.2609999999999994E-2</v>
      </c>
      <c r="AA399" s="71">
        <v>0.52197000000000005</v>
      </c>
      <c r="AB399" s="67"/>
      <c r="AC399" s="67"/>
      <c r="AD399" s="68"/>
      <c r="AE399" s="185"/>
    </row>
    <row r="400" spans="1:52" x14ac:dyDescent="0.25">
      <c r="A400" s="165" t="s">
        <v>798</v>
      </c>
      <c r="B400" s="166" t="s">
        <v>799</v>
      </c>
      <c r="C400" s="167" t="s">
        <v>154</v>
      </c>
      <c r="D400" s="184" t="s">
        <v>800</v>
      </c>
      <c r="E400" s="173" t="s">
        <v>1926</v>
      </c>
      <c r="F400" s="325">
        <v>4.5</v>
      </c>
      <c r="G400" s="12"/>
      <c r="H400" s="80"/>
      <c r="I400" s="76">
        <v>1.41E-2</v>
      </c>
      <c r="J400" s="100">
        <v>10</v>
      </c>
      <c r="K400" s="52">
        <v>200</v>
      </c>
      <c r="L400" s="52" t="s">
        <v>148</v>
      </c>
      <c r="M400" s="53">
        <v>7200</v>
      </c>
      <c r="N400" s="80"/>
      <c r="O400" s="29" t="s">
        <v>801</v>
      </c>
      <c r="P400" s="31">
        <v>32</v>
      </c>
      <c r="Q400" s="31">
        <v>20</v>
      </c>
      <c r="R400" s="213">
        <v>110</v>
      </c>
      <c r="S400" s="33">
        <v>25</v>
      </c>
      <c r="T400" s="39"/>
      <c r="U400" s="39"/>
      <c r="V400" s="39"/>
      <c r="W400" s="39"/>
      <c r="Y400" s="64">
        <v>0.97994999999999999</v>
      </c>
      <c r="Z400" s="65">
        <v>7.4729999999999991E-2</v>
      </c>
      <c r="AA400" s="66">
        <v>0.53720999999999997</v>
      </c>
      <c r="AB400" s="67"/>
      <c r="AC400" s="67"/>
      <c r="AD400" s="68"/>
      <c r="AE400" s="185"/>
    </row>
    <row r="401" spans="1:31" x14ac:dyDescent="0.25">
      <c r="A401" s="169" t="s">
        <v>802</v>
      </c>
      <c r="B401" s="170" t="s">
        <v>803</v>
      </c>
      <c r="C401" s="171" t="s">
        <v>154</v>
      </c>
      <c r="D401" s="183" t="s">
        <v>804</v>
      </c>
      <c r="E401" s="174" t="s">
        <v>1926</v>
      </c>
      <c r="F401" s="326">
        <v>4.5</v>
      </c>
      <c r="G401" s="12"/>
      <c r="H401" s="80"/>
      <c r="I401" s="77">
        <v>1.43E-2</v>
      </c>
      <c r="J401" s="101">
        <v>10</v>
      </c>
      <c r="K401" s="55">
        <v>200</v>
      </c>
      <c r="L401" s="55" t="s">
        <v>148</v>
      </c>
      <c r="M401" s="56">
        <v>7200</v>
      </c>
      <c r="N401" s="80"/>
      <c r="O401" s="34" t="s">
        <v>805</v>
      </c>
      <c r="P401" s="36">
        <v>32</v>
      </c>
      <c r="Q401" s="36">
        <v>20</v>
      </c>
      <c r="R401" s="214">
        <v>125</v>
      </c>
      <c r="S401" s="38">
        <v>25</v>
      </c>
      <c r="T401" s="39"/>
      <c r="U401" s="39"/>
      <c r="V401" s="39"/>
      <c r="W401" s="39"/>
      <c r="Y401" s="69">
        <v>0.99385000000000001</v>
      </c>
      <c r="Z401" s="70">
        <v>7.5789999999999996E-2</v>
      </c>
      <c r="AA401" s="71">
        <v>0.54483000000000004</v>
      </c>
      <c r="AB401" s="67"/>
      <c r="AC401" s="67"/>
      <c r="AD401" s="68"/>
      <c r="AE401" s="185"/>
    </row>
    <row r="402" spans="1:31" x14ac:dyDescent="0.25">
      <c r="A402" s="165" t="s">
        <v>806</v>
      </c>
      <c r="B402" s="166" t="s">
        <v>807</v>
      </c>
      <c r="C402" s="167" t="s">
        <v>154</v>
      </c>
      <c r="D402" s="184" t="s">
        <v>808</v>
      </c>
      <c r="E402" s="173" t="s">
        <v>1926</v>
      </c>
      <c r="F402" s="325">
        <v>4.5</v>
      </c>
      <c r="G402" s="12"/>
      <c r="H402" s="80"/>
      <c r="I402" s="76">
        <v>1.49E-2</v>
      </c>
      <c r="J402" s="100">
        <v>10</v>
      </c>
      <c r="K402" s="52">
        <v>200</v>
      </c>
      <c r="L402" s="52" t="s">
        <v>148</v>
      </c>
      <c r="M402" s="53">
        <v>7200</v>
      </c>
      <c r="N402" s="80"/>
      <c r="O402" s="29" t="s">
        <v>809</v>
      </c>
      <c r="P402" s="31">
        <v>32</v>
      </c>
      <c r="Q402" s="31">
        <v>20</v>
      </c>
      <c r="R402" s="213">
        <v>160</v>
      </c>
      <c r="S402" s="33">
        <v>25</v>
      </c>
      <c r="T402" s="39"/>
      <c r="U402" s="39"/>
      <c r="V402" s="39"/>
      <c r="W402" s="39"/>
      <c r="Y402" s="64">
        <v>1.03555</v>
      </c>
      <c r="Z402" s="65">
        <v>7.8969999999999999E-2</v>
      </c>
      <c r="AA402" s="66">
        <v>0.56769000000000003</v>
      </c>
      <c r="AB402" s="67"/>
      <c r="AC402" s="67"/>
      <c r="AD402" s="68"/>
      <c r="AE402" s="185"/>
    </row>
    <row r="403" spans="1:31" x14ac:dyDescent="0.25">
      <c r="A403" s="169" t="s">
        <v>810</v>
      </c>
      <c r="B403" s="170" t="s">
        <v>811</v>
      </c>
      <c r="C403" s="171" t="s">
        <v>154</v>
      </c>
      <c r="D403" s="183" t="s">
        <v>812</v>
      </c>
      <c r="E403" s="174" t="s">
        <v>1926</v>
      </c>
      <c r="F403" s="326">
        <v>4.55</v>
      </c>
      <c r="G403" s="12"/>
      <c r="H403" s="80"/>
      <c r="I403" s="77">
        <v>1.4800000000000001E-2</v>
      </c>
      <c r="J403" s="101">
        <v>10</v>
      </c>
      <c r="K403" s="55">
        <v>200</v>
      </c>
      <c r="L403" s="55" t="s">
        <v>148</v>
      </c>
      <c r="M403" s="56">
        <v>7200</v>
      </c>
      <c r="N403" s="80"/>
      <c r="O403" s="34" t="s">
        <v>813</v>
      </c>
      <c r="P403" s="36">
        <v>32</v>
      </c>
      <c r="Q403" s="36">
        <v>20</v>
      </c>
      <c r="R403" s="214">
        <v>200</v>
      </c>
      <c r="S403" s="38">
        <v>25</v>
      </c>
      <c r="T403" s="39"/>
      <c r="U403" s="39"/>
      <c r="V403" s="39"/>
      <c r="W403" s="39"/>
      <c r="Y403" s="69">
        <v>1.0286</v>
      </c>
      <c r="Z403" s="70">
        <v>7.8439999999999996E-2</v>
      </c>
      <c r="AA403" s="71">
        <v>0.56388000000000005</v>
      </c>
      <c r="AB403" s="67"/>
      <c r="AC403" s="67"/>
      <c r="AD403" s="68"/>
      <c r="AE403" s="185"/>
    </row>
    <row r="404" spans="1:31" x14ac:dyDescent="0.25">
      <c r="A404" s="165" t="s">
        <v>814</v>
      </c>
      <c r="B404" s="166" t="s">
        <v>815</v>
      </c>
      <c r="C404" s="167" t="s">
        <v>154</v>
      </c>
      <c r="D404" s="184" t="s">
        <v>816</v>
      </c>
      <c r="E404" s="173" t="s">
        <v>1926</v>
      </c>
      <c r="F404" s="325">
        <v>4.84</v>
      </c>
      <c r="G404" s="12"/>
      <c r="H404" s="80"/>
      <c r="I404" s="76">
        <v>1.72E-2</v>
      </c>
      <c r="J404" s="100">
        <v>10</v>
      </c>
      <c r="K404" s="52">
        <v>200</v>
      </c>
      <c r="L404" s="52" t="s">
        <v>148</v>
      </c>
      <c r="M404" s="53">
        <v>7200</v>
      </c>
      <c r="N404" s="80"/>
      <c r="O404" s="29" t="s">
        <v>817</v>
      </c>
      <c r="P404" s="31">
        <v>32</v>
      </c>
      <c r="Q404" s="31">
        <v>25</v>
      </c>
      <c r="R404" s="213">
        <v>50</v>
      </c>
      <c r="S404" s="33">
        <v>25</v>
      </c>
      <c r="T404" s="39"/>
      <c r="U404" s="39"/>
      <c r="V404" s="39"/>
      <c r="W404" s="39"/>
      <c r="Y404" s="64">
        <v>1.1954</v>
      </c>
      <c r="Z404" s="65">
        <v>9.1159999999999991E-2</v>
      </c>
      <c r="AA404" s="66">
        <v>0.65532000000000001</v>
      </c>
      <c r="AB404" s="67"/>
      <c r="AC404" s="67"/>
      <c r="AD404" s="157"/>
      <c r="AE404" s="185"/>
    </row>
    <row r="405" spans="1:31" x14ac:dyDescent="0.25">
      <c r="A405" s="169" t="s">
        <v>818</v>
      </c>
      <c r="B405" s="170" t="s">
        <v>819</v>
      </c>
      <c r="C405" s="171" t="s">
        <v>154</v>
      </c>
      <c r="D405" s="183" t="s">
        <v>820</v>
      </c>
      <c r="E405" s="174" t="s">
        <v>1926</v>
      </c>
      <c r="F405" s="326">
        <v>4.72</v>
      </c>
      <c r="G405" s="12"/>
      <c r="H405" s="80"/>
      <c r="I405" s="77">
        <v>1.5900000000000001E-2</v>
      </c>
      <c r="J405" s="101">
        <v>10</v>
      </c>
      <c r="K405" s="55">
        <v>200</v>
      </c>
      <c r="L405" s="55" t="s">
        <v>148</v>
      </c>
      <c r="M405" s="56">
        <v>7200</v>
      </c>
      <c r="N405" s="80"/>
      <c r="O405" s="34" t="s">
        <v>821</v>
      </c>
      <c r="P405" s="36">
        <v>32</v>
      </c>
      <c r="Q405" s="36">
        <v>25</v>
      </c>
      <c r="R405" s="214">
        <v>63</v>
      </c>
      <c r="S405" s="38">
        <v>25</v>
      </c>
      <c r="T405" s="39"/>
      <c r="U405" s="39"/>
      <c r="V405" s="39"/>
      <c r="W405" s="39"/>
      <c r="Y405" s="69">
        <v>1.1050500000000001</v>
      </c>
      <c r="Z405" s="70">
        <v>8.4269999999999998E-2</v>
      </c>
      <c r="AA405" s="71">
        <v>0.60579000000000005</v>
      </c>
      <c r="AB405" s="67"/>
      <c r="AC405" s="67"/>
      <c r="AD405" s="68"/>
      <c r="AE405" s="185"/>
    </row>
    <row r="406" spans="1:31" x14ac:dyDescent="0.25">
      <c r="A406" s="165" t="s">
        <v>822</v>
      </c>
      <c r="B406" s="166" t="s">
        <v>823</v>
      </c>
      <c r="C406" s="167" t="s">
        <v>154</v>
      </c>
      <c r="D406" s="184" t="s">
        <v>824</v>
      </c>
      <c r="E406" s="173" t="s">
        <v>1926</v>
      </c>
      <c r="F406" s="325">
        <v>4.84</v>
      </c>
      <c r="G406" s="12"/>
      <c r="H406" s="80"/>
      <c r="I406" s="76">
        <v>1.5599999999999999E-2</v>
      </c>
      <c r="J406" s="100">
        <v>10</v>
      </c>
      <c r="K406" s="52">
        <v>200</v>
      </c>
      <c r="L406" s="52" t="s">
        <v>148</v>
      </c>
      <c r="M406" s="53">
        <v>7200</v>
      </c>
      <c r="N406" s="80"/>
      <c r="O406" s="29" t="s">
        <v>825</v>
      </c>
      <c r="P406" s="31">
        <v>32</v>
      </c>
      <c r="Q406" s="31">
        <v>25</v>
      </c>
      <c r="R406" s="213">
        <v>75</v>
      </c>
      <c r="S406" s="33">
        <v>25</v>
      </c>
      <c r="T406" s="39"/>
      <c r="U406" s="39"/>
      <c r="V406" s="39"/>
      <c r="W406" s="39"/>
      <c r="Y406" s="64">
        <v>1.0842000000000001</v>
      </c>
      <c r="Z406" s="65">
        <v>8.267999999999999E-2</v>
      </c>
      <c r="AA406" s="66">
        <v>0.59436</v>
      </c>
      <c r="AB406" s="67"/>
      <c r="AC406" s="67"/>
      <c r="AD406" s="68"/>
      <c r="AE406" s="185"/>
    </row>
    <row r="407" spans="1:31" x14ac:dyDescent="0.25">
      <c r="A407" s="169" t="s">
        <v>826</v>
      </c>
      <c r="B407" s="170" t="s">
        <v>827</v>
      </c>
      <c r="C407" s="171" t="s">
        <v>154</v>
      </c>
      <c r="D407" s="183" t="s">
        <v>828</v>
      </c>
      <c r="E407" s="174" t="s">
        <v>1926</v>
      </c>
      <c r="F407" s="326">
        <v>4.84</v>
      </c>
      <c r="G407" s="12"/>
      <c r="H407" s="80"/>
      <c r="I407" s="77">
        <v>1.5299999999999999E-2</v>
      </c>
      <c r="J407" s="101">
        <v>10</v>
      </c>
      <c r="K407" s="55">
        <v>200</v>
      </c>
      <c r="L407" s="55" t="s">
        <v>148</v>
      </c>
      <c r="M407" s="56">
        <v>7200</v>
      </c>
      <c r="N407" s="80"/>
      <c r="O407" s="34" t="s">
        <v>829</v>
      </c>
      <c r="P407" s="36">
        <v>32</v>
      </c>
      <c r="Q407" s="36">
        <v>25</v>
      </c>
      <c r="R407" s="214">
        <v>90</v>
      </c>
      <c r="S407" s="38">
        <v>25</v>
      </c>
      <c r="T407" s="39"/>
      <c r="U407" s="39"/>
      <c r="V407" s="39"/>
      <c r="W407" s="39"/>
      <c r="Y407" s="69">
        <v>1.06335</v>
      </c>
      <c r="Z407" s="70">
        <v>8.1089999999999995E-2</v>
      </c>
      <c r="AA407" s="71">
        <v>0.58292999999999995</v>
      </c>
      <c r="AB407" s="67"/>
      <c r="AC407" s="67"/>
      <c r="AD407" s="68"/>
      <c r="AE407" s="185"/>
    </row>
    <row r="408" spans="1:31" x14ac:dyDescent="0.25">
      <c r="A408" s="165" t="s">
        <v>830</v>
      </c>
      <c r="B408" s="166" t="s">
        <v>831</v>
      </c>
      <c r="C408" s="167" t="s">
        <v>154</v>
      </c>
      <c r="D408" s="184" t="s">
        <v>832</v>
      </c>
      <c r="E408" s="173" t="s">
        <v>1926</v>
      </c>
      <c r="F408" s="325">
        <v>4.84</v>
      </c>
      <c r="G408" s="12"/>
      <c r="H408" s="80"/>
      <c r="I408" s="76">
        <v>1.5699999999999999E-2</v>
      </c>
      <c r="J408" s="100">
        <v>10</v>
      </c>
      <c r="K408" s="52">
        <v>200</v>
      </c>
      <c r="L408" s="52" t="s">
        <v>148</v>
      </c>
      <c r="M408" s="53">
        <v>7200</v>
      </c>
      <c r="N408" s="80"/>
      <c r="O408" s="29" t="s">
        <v>833</v>
      </c>
      <c r="P408" s="31">
        <v>32</v>
      </c>
      <c r="Q408" s="31">
        <v>25</v>
      </c>
      <c r="R408" s="213">
        <v>110</v>
      </c>
      <c r="S408" s="33">
        <v>25</v>
      </c>
      <c r="T408" s="39"/>
      <c r="U408" s="39"/>
      <c r="V408" s="39"/>
      <c r="W408" s="39"/>
      <c r="Y408" s="64">
        <v>1.0911499999999998</v>
      </c>
      <c r="Z408" s="65">
        <v>8.3209999999999992E-2</v>
      </c>
      <c r="AA408" s="66">
        <v>0.59816999999999998</v>
      </c>
      <c r="AB408" s="67"/>
      <c r="AC408" s="67"/>
      <c r="AD408" s="68"/>
      <c r="AE408" s="185"/>
    </row>
    <row r="409" spans="1:31" x14ac:dyDescent="0.25">
      <c r="A409" s="169" t="s">
        <v>834</v>
      </c>
      <c r="B409" s="170" t="s">
        <v>835</v>
      </c>
      <c r="C409" s="171" t="s">
        <v>154</v>
      </c>
      <c r="D409" s="183" t="s">
        <v>836</v>
      </c>
      <c r="E409" s="174" t="s">
        <v>1926</v>
      </c>
      <c r="F409" s="326">
        <v>4.84</v>
      </c>
      <c r="G409" s="12"/>
      <c r="H409" s="80"/>
      <c r="I409" s="77">
        <v>1.5800000000000002E-2</v>
      </c>
      <c r="J409" s="101">
        <v>10</v>
      </c>
      <c r="K409" s="55">
        <v>200</v>
      </c>
      <c r="L409" s="55" t="s">
        <v>148</v>
      </c>
      <c r="M409" s="56">
        <v>7200</v>
      </c>
      <c r="N409" s="80"/>
      <c r="O409" s="34" t="s">
        <v>837</v>
      </c>
      <c r="P409" s="36">
        <v>32</v>
      </c>
      <c r="Q409" s="36">
        <v>25</v>
      </c>
      <c r="R409" s="214">
        <v>125</v>
      </c>
      <c r="S409" s="38">
        <v>25</v>
      </c>
      <c r="T409" s="39"/>
      <c r="U409" s="39"/>
      <c r="V409" s="39"/>
      <c r="W409" s="39"/>
      <c r="Y409" s="69">
        <v>1.0981000000000001</v>
      </c>
      <c r="Z409" s="70">
        <v>8.3740000000000009E-2</v>
      </c>
      <c r="AA409" s="71">
        <v>0.60198000000000007</v>
      </c>
      <c r="AB409" s="67"/>
      <c r="AC409" s="67"/>
      <c r="AD409" s="68"/>
      <c r="AE409" s="185"/>
    </row>
    <row r="410" spans="1:31" s="11" customFormat="1" ht="15.75" customHeight="1" x14ac:dyDescent="0.25">
      <c r="A410" s="165" t="s">
        <v>838</v>
      </c>
      <c r="B410" s="166" t="s">
        <v>839</v>
      </c>
      <c r="C410" s="167" t="s">
        <v>154</v>
      </c>
      <c r="D410" s="184" t="s">
        <v>840</v>
      </c>
      <c r="E410" s="173" t="s">
        <v>1926</v>
      </c>
      <c r="F410" s="325">
        <v>4.84</v>
      </c>
      <c r="G410" s="115"/>
      <c r="H410" s="116"/>
      <c r="I410" s="117">
        <v>1.66E-2</v>
      </c>
      <c r="J410" s="118">
        <v>10</v>
      </c>
      <c r="K410" s="119">
        <v>200</v>
      </c>
      <c r="L410" s="119" t="s">
        <v>148</v>
      </c>
      <c r="M410" s="120">
        <v>7200</v>
      </c>
      <c r="N410" s="116"/>
      <c r="O410" s="121" t="s">
        <v>841</v>
      </c>
      <c r="P410" s="122">
        <v>32</v>
      </c>
      <c r="Q410" s="122">
        <v>25</v>
      </c>
      <c r="R410" s="227">
        <v>160</v>
      </c>
      <c r="S410" s="123">
        <v>25</v>
      </c>
      <c r="T410" s="205"/>
      <c r="U410" s="205"/>
      <c r="V410" s="205"/>
      <c r="W410" s="205"/>
      <c r="Y410" s="124">
        <v>1.1536999999999999</v>
      </c>
      <c r="Z410" s="125">
        <v>8.7980000000000003E-2</v>
      </c>
      <c r="AA410" s="126">
        <v>0.63246000000000002</v>
      </c>
      <c r="AB410" s="127"/>
      <c r="AC410" s="127"/>
      <c r="AD410" s="158"/>
      <c r="AE410" s="185"/>
    </row>
    <row r="411" spans="1:31" x14ac:dyDescent="0.25">
      <c r="A411" s="169" t="s">
        <v>842</v>
      </c>
      <c r="B411" s="170" t="s">
        <v>843</v>
      </c>
      <c r="C411" s="171" t="s">
        <v>154</v>
      </c>
      <c r="D411" s="183" t="s">
        <v>844</v>
      </c>
      <c r="E411" s="174" t="s">
        <v>1926</v>
      </c>
      <c r="F411" s="326">
        <v>4.84</v>
      </c>
      <c r="G411" s="12"/>
      <c r="H411" s="80"/>
      <c r="I411" s="77">
        <v>1.6799999999999999E-2</v>
      </c>
      <c r="J411" s="101">
        <v>10</v>
      </c>
      <c r="K411" s="55">
        <v>200</v>
      </c>
      <c r="L411" s="55" t="s">
        <v>148</v>
      </c>
      <c r="M411" s="56">
        <v>7200</v>
      </c>
      <c r="N411" s="80"/>
      <c r="O411" s="34" t="s">
        <v>845</v>
      </c>
      <c r="P411" s="36">
        <v>32</v>
      </c>
      <c r="Q411" s="36">
        <v>25</v>
      </c>
      <c r="R411" s="214">
        <v>200</v>
      </c>
      <c r="S411" s="38">
        <v>25</v>
      </c>
      <c r="T411" s="39"/>
      <c r="U411" s="39"/>
      <c r="V411" s="39"/>
      <c r="W411" s="39"/>
      <c r="Y411" s="69">
        <v>1.1676</v>
      </c>
      <c r="Z411" s="70">
        <v>8.9039999999999994E-2</v>
      </c>
      <c r="AA411" s="71">
        <v>0.64007999999999998</v>
      </c>
      <c r="AB411" s="67"/>
      <c r="AC411" s="67"/>
      <c r="AD411" s="68"/>
      <c r="AE411" s="185"/>
    </row>
    <row r="412" spans="1:31" x14ac:dyDescent="0.25">
      <c r="A412" s="165" t="s">
        <v>846</v>
      </c>
      <c r="B412" s="166" t="s">
        <v>847</v>
      </c>
      <c r="C412" s="167" t="s">
        <v>154</v>
      </c>
      <c r="D412" s="184" t="s">
        <v>848</v>
      </c>
      <c r="E412" s="173" t="s">
        <v>1926</v>
      </c>
      <c r="F412" s="325">
        <v>5.12</v>
      </c>
      <c r="G412" s="12"/>
      <c r="H412" s="80"/>
      <c r="I412" s="76">
        <v>2.0400000000000001E-2</v>
      </c>
      <c r="J412" s="100">
        <v>10</v>
      </c>
      <c r="K412" s="52">
        <v>200</v>
      </c>
      <c r="L412" s="52" t="s">
        <v>148</v>
      </c>
      <c r="M412" s="53">
        <v>7200</v>
      </c>
      <c r="N412" s="80"/>
      <c r="O412" s="29" t="s">
        <v>849</v>
      </c>
      <c r="P412" s="31">
        <v>32</v>
      </c>
      <c r="Q412" s="31">
        <v>32</v>
      </c>
      <c r="R412" s="213">
        <v>50</v>
      </c>
      <c r="S412" s="33">
        <v>25</v>
      </c>
      <c r="T412" s="39"/>
      <c r="U412" s="39"/>
      <c r="V412" s="39"/>
      <c r="W412" s="39"/>
      <c r="Y412" s="64">
        <v>1.4178000000000002</v>
      </c>
      <c r="Z412" s="65">
        <v>0.10812000000000001</v>
      </c>
      <c r="AA412" s="66">
        <v>0.77724000000000004</v>
      </c>
      <c r="AB412" s="67"/>
      <c r="AC412" s="67"/>
      <c r="AD412" s="68"/>
      <c r="AE412" s="185"/>
    </row>
    <row r="413" spans="1:31" x14ac:dyDescent="0.25">
      <c r="A413" s="169" t="s">
        <v>850</v>
      </c>
      <c r="B413" s="170" t="s">
        <v>851</v>
      </c>
      <c r="C413" s="171" t="s">
        <v>154</v>
      </c>
      <c r="D413" s="183" t="s">
        <v>852</v>
      </c>
      <c r="E413" s="174" t="s">
        <v>1926</v>
      </c>
      <c r="F413" s="326">
        <v>5</v>
      </c>
      <c r="G413" s="12"/>
      <c r="H413" s="80"/>
      <c r="I413" s="77">
        <v>1.9199999999999998E-2</v>
      </c>
      <c r="J413" s="101">
        <v>10</v>
      </c>
      <c r="K413" s="55">
        <v>200</v>
      </c>
      <c r="L413" s="55" t="s">
        <v>148</v>
      </c>
      <c r="M413" s="56">
        <v>7200</v>
      </c>
      <c r="N413" s="80"/>
      <c r="O413" s="34" t="s">
        <v>853</v>
      </c>
      <c r="P413" s="36">
        <v>32</v>
      </c>
      <c r="Q413" s="36">
        <v>32</v>
      </c>
      <c r="R413" s="214">
        <v>63</v>
      </c>
      <c r="S413" s="38">
        <v>25</v>
      </c>
      <c r="T413" s="39"/>
      <c r="U413" s="39"/>
      <c r="V413" s="39"/>
      <c r="W413" s="39"/>
      <c r="Y413" s="69">
        <v>1.3343999999999998</v>
      </c>
      <c r="Z413" s="70">
        <v>0.10175999999999999</v>
      </c>
      <c r="AA413" s="71">
        <v>0.73151999999999995</v>
      </c>
      <c r="AB413" s="67"/>
      <c r="AC413" s="67"/>
      <c r="AD413" s="157" t="s">
        <v>62</v>
      </c>
      <c r="AE413" s="185"/>
    </row>
    <row r="414" spans="1:31" x14ac:dyDescent="0.25">
      <c r="A414" s="165" t="s">
        <v>854</v>
      </c>
      <c r="B414" s="166" t="s">
        <v>855</v>
      </c>
      <c r="C414" s="167" t="s">
        <v>154</v>
      </c>
      <c r="D414" s="184" t="s">
        <v>856</v>
      </c>
      <c r="E414" s="173" t="s">
        <v>1926</v>
      </c>
      <c r="F414" s="325">
        <v>5.12</v>
      </c>
      <c r="G414" s="12"/>
      <c r="H414" s="80"/>
      <c r="I414" s="76">
        <v>1.899E-2</v>
      </c>
      <c r="J414" s="100">
        <v>10</v>
      </c>
      <c r="K414" s="52">
        <v>200</v>
      </c>
      <c r="L414" s="52" t="s">
        <v>148</v>
      </c>
      <c r="M414" s="53">
        <v>7200</v>
      </c>
      <c r="N414" s="80"/>
      <c r="O414" s="29" t="s">
        <v>857</v>
      </c>
      <c r="P414" s="31">
        <v>32</v>
      </c>
      <c r="Q414" s="31">
        <v>32</v>
      </c>
      <c r="R414" s="213">
        <v>75</v>
      </c>
      <c r="S414" s="33">
        <v>25</v>
      </c>
      <c r="T414" s="39"/>
      <c r="U414" s="39"/>
      <c r="V414" s="39"/>
      <c r="W414" s="39"/>
      <c r="Y414" s="64">
        <v>1.3343999999999998</v>
      </c>
      <c r="Z414" s="65">
        <v>0.10175999999999999</v>
      </c>
      <c r="AA414" s="66">
        <v>0.73151999999999995</v>
      </c>
      <c r="AB414" s="67"/>
      <c r="AC414" s="67"/>
      <c r="AD414" s="68"/>
      <c r="AE414" s="185"/>
    </row>
    <row r="415" spans="1:31" x14ac:dyDescent="0.25">
      <c r="A415" s="169" t="s">
        <v>858</v>
      </c>
      <c r="B415" s="170" t="s">
        <v>859</v>
      </c>
      <c r="C415" s="171" t="s">
        <v>154</v>
      </c>
      <c r="D415" s="183" t="s">
        <v>860</v>
      </c>
      <c r="E415" s="174" t="s">
        <v>1926</v>
      </c>
      <c r="F415" s="326">
        <v>5.12</v>
      </c>
      <c r="G415" s="12"/>
      <c r="H415" s="80"/>
      <c r="I415" s="77">
        <v>1.9199999999999998E-2</v>
      </c>
      <c r="J415" s="101">
        <v>10</v>
      </c>
      <c r="K415" s="55">
        <v>200</v>
      </c>
      <c r="L415" s="55" t="s">
        <v>148</v>
      </c>
      <c r="M415" s="56">
        <v>7200</v>
      </c>
      <c r="N415" s="80"/>
      <c r="O415" s="34" t="s">
        <v>861</v>
      </c>
      <c r="P415" s="36">
        <v>32</v>
      </c>
      <c r="Q415" s="36">
        <v>32</v>
      </c>
      <c r="R415" s="214">
        <v>90</v>
      </c>
      <c r="S415" s="38">
        <v>25</v>
      </c>
      <c r="T415" s="39"/>
      <c r="U415" s="39"/>
      <c r="V415" s="39"/>
      <c r="W415" s="39"/>
      <c r="Y415" s="69">
        <v>1.3343999999999998</v>
      </c>
      <c r="Z415" s="70">
        <v>0.10175999999999999</v>
      </c>
      <c r="AA415" s="71">
        <v>0.73151999999999995</v>
      </c>
      <c r="AB415" s="67"/>
      <c r="AC415" s="67"/>
      <c r="AD415" s="68"/>
      <c r="AE415" s="185"/>
    </row>
    <row r="416" spans="1:31" x14ac:dyDescent="0.25">
      <c r="A416" s="165" t="s">
        <v>862</v>
      </c>
      <c r="B416" s="166" t="s">
        <v>863</v>
      </c>
      <c r="C416" s="167" t="s">
        <v>154</v>
      </c>
      <c r="D416" s="184" t="s">
        <v>864</v>
      </c>
      <c r="E416" s="173" t="s">
        <v>1926</v>
      </c>
      <c r="F416" s="325">
        <v>5.12</v>
      </c>
      <c r="G416" s="12"/>
      <c r="H416" s="80"/>
      <c r="I416" s="76">
        <v>1.9E-2</v>
      </c>
      <c r="J416" s="100">
        <v>10</v>
      </c>
      <c r="K416" s="52">
        <v>200</v>
      </c>
      <c r="L416" s="52" t="s">
        <v>148</v>
      </c>
      <c r="M416" s="53">
        <v>7200</v>
      </c>
      <c r="N416" s="80"/>
      <c r="O416" s="29" t="s">
        <v>865</v>
      </c>
      <c r="P416" s="31">
        <v>32</v>
      </c>
      <c r="Q416" s="31">
        <v>32</v>
      </c>
      <c r="R416" s="213">
        <v>110</v>
      </c>
      <c r="S416" s="33">
        <v>25</v>
      </c>
      <c r="T416" s="39"/>
      <c r="U416" s="39"/>
      <c r="V416" s="39"/>
      <c r="W416" s="39"/>
      <c r="Y416" s="64">
        <v>1.3205</v>
      </c>
      <c r="Z416" s="65">
        <v>0.1007</v>
      </c>
      <c r="AA416" s="66">
        <v>0.72389999999999999</v>
      </c>
      <c r="AB416" s="67"/>
      <c r="AC416" s="67"/>
      <c r="AD416" s="157"/>
      <c r="AE416" s="185"/>
    </row>
    <row r="417" spans="1:31" x14ac:dyDescent="0.25">
      <c r="A417" s="169" t="s">
        <v>866</v>
      </c>
      <c r="B417" s="170" t="s">
        <v>867</v>
      </c>
      <c r="C417" s="171" t="s">
        <v>154</v>
      </c>
      <c r="D417" s="183" t="s">
        <v>868</v>
      </c>
      <c r="E417" s="174" t="s">
        <v>1926</v>
      </c>
      <c r="F417" s="326">
        <v>5.12</v>
      </c>
      <c r="G417" s="12"/>
      <c r="H417" s="80"/>
      <c r="I417" s="77">
        <v>1.9099999999999999E-2</v>
      </c>
      <c r="J417" s="101">
        <v>10</v>
      </c>
      <c r="K417" s="55">
        <v>200</v>
      </c>
      <c r="L417" s="55" t="s">
        <v>148</v>
      </c>
      <c r="M417" s="56">
        <v>7200</v>
      </c>
      <c r="N417" s="80"/>
      <c r="O417" s="34" t="s">
        <v>869</v>
      </c>
      <c r="P417" s="36">
        <v>32</v>
      </c>
      <c r="Q417" s="36">
        <v>32</v>
      </c>
      <c r="R417" s="214">
        <v>125</v>
      </c>
      <c r="S417" s="38">
        <v>25</v>
      </c>
      <c r="T417" s="39"/>
      <c r="U417" s="39"/>
      <c r="V417" s="39"/>
      <c r="W417" s="39"/>
      <c r="Y417" s="69">
        <v>1.32745</v>
      </c>
      <c r="Z417" s="70">
        <v>0.10122999999999999</v>
      </c>
      <c r="AA417" s="71">
        <v>0.72770999999999997</v>
      </c>
      <c r="AB417" s="67"/>
      <c r="AC417" s="67"/>
      <c r="AD417" s="68"/>
      <c r="AE417" s="185"/>
    </row>
    <row r="418" spans="1:31" x14ac:dyDescent="0.25">
      <c r="A418" s="165" t="s">
        <v>870</v>
      </c>
      <c r="B418" s="166" t="s">
        <v>871</v>
      </c>
      <c r="C418" s="167" t="s">
        <v>154</v>
      </c>
      <c r="D418" s="184" t="s">
        <v>872</v>
      </c>
      <c r="E418" s="173" t="s">
        <v>1926</v>
      </c>
      <c r="F418" s="325">
        <v>5.12</v>
      </c>
      <c r="G418" s="12"/>
      <c r="H418" s="80"/>
      <c r="I418" s="76">
        <v>2.01E-2</v>
      </c>
      <c r="J418" s="100">
        <v>10</v>
      </c>
      <c r="K418" s="52">
        <v>200</v>
      </c>
      <c r="L418" s="52" t="s">
        <v>148</v>
      </c>
      <c r="M418" s="53">
        <v>7200</v>
      </c>
      <c r="N418" s="80"/>
      <c r="O418" s="29" t="s">
        <v>873</v>
      </c>
      <c r="P418" s="31">
        <v>32</v>
      </c>
      <c r="Q418" s="31">
        <v>32</v>
      </c>
      <c r="R418" s="213">
        <v>160</v>
      </c>
      <c r="S418" s="33">
        <v>25</v>
      </c>
      <c r="T418" s="39"/>
      <c r="U418" s="39"/>
      <c r="V418" s="39"/>
      <c r="W418" s="39"/>
      <c r="Y418" s="64">
        <v>1.3969499999999999</v>
      </c>
      <c r="Z418" s="65">
        <v>0.10653</v>
      </c>
      <c r="AA418" s="66">
        <v>0.76580999999999999</v>
      </c>
      <c r="AB418" s="67"/>
      <c r="AC418" s="67"/>
      <c r="AD418" s="68"/>
      <c r="AE418" s="185"/>
    </row>
    <row r="419" spans="1:31" x14ac:dyDescent="0.25">
      <c r="A419" s="169" t="s">
        <v>874</v>
      </c>
      <c r="B419" s="170" t="s">
        <v>875</v>
      </c>
      <c r="C419" s="171" t="s">
        <v>154</v>
      </c>
      <c r="D419" s="183" t="s">
        <v>876</v>
      </c>
      <c r="E419" s="174" t="s">
        <v>1926</v>
      </c>
      <c r="F419" s="326">
        <v>5.12</v>
      </c>
      <c r="G419" s="12"/>
      <c r="H419" s="80"/>
      <c r="I419" s="77">
        <v>2.01E-2</v>
      </c>
      <c r="J419" s="101">
        <v>10</v>
      </c>
      <c r="K419" s="55">
        <v>200</v>
      </c>
      <c r="L419" s="55" t="s">
        <v>148</v>
      </c>
      <c r="M419" s="56">
        <v>7200</v>
      </c>
      <c r="N419" s="80"/>
      <c r="O419" s="34" t="s">
        <v>877</v>
      </c>
      <c r="P419" s="36">
        <v>32</v>
      </c>
      <c r="Q419" s="36">
        <v>32</v>
      </c>
      <c r="R419" s="214">
        <v>200</v>
      </c>
      <c r="S419" s="38">
        <v>25</v>
      </c>
      <c r="T419" s="39"/>
      <c r="U419" s="39"/>
      <c r="V419" s="39"/>
      <c r="W419" s="39"/>
      <c r="Y419" s="69">
        <v>1.3969499999999999</v>
      </c>
      <c r="Z419" s="70">
        <v>0.10653</v>
      </c>
      <c r="AA419" s="71">
        <v>0.76580999999999999</v>
      </c>
      <c r="AB419" s="67"/>
      <c r="AC419" s="67"/>
      <c r="AD419" s="68"/>
      <c r="AE419" s="185"/>
    </row>
    <row r="420" spans="1:31" x14ac:dyDescent="0.25">
      <c r="A420" s="165" t="s">
        <v>878</v>
      </c>
      <c r="B420" s="166" t="s">
        <v>879</v>
      </c>
      <c r="C420" s="167" t="s">
        <v>154</v>
      </c>
      <c r="D420" s="184" t="s">
        <v>880</v>
      </c>
      <c r="E420" s="173" t="s">
        <v>1926</v>
      </c>
      <c r="F420" s="325">
        <v>8.94</v>
      </c>
      <c r="G420" s="12"/>
      <c r="H420" s="80"/>
      <c r="I420" s="76">
        <v>5.0299999999999997E-2</v>
      </c>
      <c r="J420" s="100">
        <v>10</v>
      </c>
      <c r="K420" s="52">
        <v>60</v>
      </c>
      <c r="L420" s="52" t="s">
        <v>148</v>
      </c>
      <c r="M420" s="53">
        <v>2160</v>
      </c>
      <c r="N420" s="80"/>
      <c r="O420" s="29" t="s">
        <v>881</v>
      </c>
      <c r="P420" s="31">
        <v>50</v>
      </c>
      <c r="Q420" s="31">
        <v>40</v>
      </c>
      <c r="R420" s="213">
        <v>90</v>
      </c>
      <c r="S420" s="33">
        <v>35</v>
      </c>
      <c r="T420" s="39"/>
      <c r="U420" s="39"/>
      <c r="V420" s="39"/>
      <c r="W420" s="39"/>
      <c r="Y420" s="64">
        <v>3.4958499999999999</v>
      </c>
      <c r="Z420" s="65">
        <v>0.26658999999999999</v>
      </c>
      <c r="AA420" s="66">
        <v>1.9164300000000001</v>
      </c>
      <c r="AB420" s="67"/>
      <c r="AC420" s="67"/>
      <c r="AD420" s="68"/>
      <c r="AE420" s="185"/>
    </row>
    <row r="421" spans="1:31" x14ac:dyDescent="0.25">
      <c r="A421" s="169" t="s">
        <v>882</v>
      </c>
      <c r="B421" s="170" t="s">
        <v>883</v>
      </c>
      <c r="C421" s="171" t="s">
        <v>154</v>
      </c>
      <c r="D421" s="183" t="s">
        <v>884</v>
      </c>
      <c r="E421" s="174" t="s">
        <v>1926</v>
      </c>
      <c r="F421" s="326">
        <v>8.94</v>
      </c>
      <c r="G421" s="12"/>
      <c r="H421" s="80"/>
      <c r="I421" s="77">
        <v>5.04E-2</v>
      </c>
      <c r="J421" s="101">
        <v>10</v>
      </c>
      <c r="K421" s="55">
        <v>60</v>
      </c>
      <c r="L421" s="55" t="s">
        <v>148</v>
      </c>
      <c r="M421" s="56">
        <v>2160</v>
      </c>
      <c r="N421" s="80"/>
      <c r="O421" s="34" t="s">
        <v>885</v>
      </c>
      <c r="P421" s="36">
        <v>50</v>
      </c>
      <c r="Q421" s="36">
        <v>40</v>
      </c>
      <c r="R421" s="214">
        <v>110</v>
      </c>
      <c r="S421" s="38">
        <v>35</v>
      </c>
      <c r="T421" s="39"/>
      <c r="U421" s="39"/>
      <c r="V421" s="39"/>
      <c r="W421" s="39"/>
      <c r="Y421" s="69">
        <v>3.4993249999999998</v>
      </c>
      <c r="Z421" s="70">
        <v>0.26685500000000001</v>
      </c>
      <c r="AA421" s="71">
        <v>1.9183350000000001</v>
      </c>
      <c r="AB421" s="67"/>
      <c r="AC421" s="67"/>
      <c r="AD421" s="68"/>
      <c r="AE421" s="185"/>
    </row>
    <row r="422" spans="1:31" x14ac:dyDescent="0.25">
      <c r="A422" s="165" t="s">
        <v>886</v>
      </c>
      <c r="B422" s="166" t="s">
        <v>887</v>
      </c>
      <c r="C422" s="167" t="s">
        <v>154</v>
      </c>
      <c r="D422" s="184" t="s">
        <v>888</v>
      </c>
      <c r="E422" s="173" t="s">
        <v>1926</v>
      </c>
      <c r="F422" s="325">
        <v>8.94</v>
      </c>
      <c r="G422" s="12"/>
      <c r="H422" s="80"/>
      <c r="I422" s="76">
        <v>5.1299999999999998E-2</v>
      </c>
      <c r="J422" s="100">
        <v>10</v>
      </c>
      <c r="K422" s="52">
        <v>60</v>
      </c>
      <c r="L422" s="52" t="s">
        <v>148</v>
      </c>
      <c r="M422" s="53">
        <v>2160</v>
      </c>
      <c r="N422" s="80"/>
      <c r="O422" s="29" t="s">
        <v>889</v>
      </c>
      <c r="P422" s="31">
        <v>50</v>
      </c>
      <c r="Q422" s="31">
        <v>40</v>
      </c>
      <c r="R422" s="213">
        <v>125</v>
      </c>
      <c r="S422" s="33">
        <v>35</v>
      </c>
      <c r="T422" s="39"/>
      <c r="U422" s="39"/>
      <c r="V422" s="39"/>
      <c r="W422" s="39"/>
      <c r="Y422" s="64">
        <v>3.5618749999999997</v>
      </c>
      <c r="Z422" s="65">
        <v>0.27162499999999995</v>
      </c>
      <c r="AA422" s="66">
        <v>1.9526250000000001</v>
      </c>
      <c r="AB422" s="67"/>
      <c r="AC422" s="67"/>
      <c r="AD422" s="68"/>
      <c r="AE422" s="185"/>
    </row>
    <row r="423" spans="1:31" x14ac:dyDescent="0.25">
      <c r="A423" s="169" t="s">
        <v>890</v>
      </c>
      <c r="B423" s="170" t="s">
        <v>891</v>
      </c>
      <c r="C423" s="171" t="s">
        <v>154</v>
      </c>
      <c r="D423" s="183" t="s">
        <v>892</v>
      </c>
      <c r="E423" s="174" t="s">
        <v>1926</v>
      </c>
      <c r="F423" s="326">
        <v>8.94</v>
      </c>
      <c r="G423" s="12"/>
      <c r="H423" s="80"/>
      <c r="I423" s="77">
        <v>5.1999999999999998E-2</v>
      </c>
      <c r="J423" s="101">
        <v>10</v>
      </c>
      <c r="K423" s="55">
        <v>60</v>
      </c>
      <c r="L423" s="55" t="s">
        <v>148</v>
      </c>
      <c r="M423" s="56">
        <v>2160</v>
      </c>
      <c r="N423" s="80"/>
      <c r="O423" s="34" t="s">
        <v>893</v>
      </c>
      <c r="P423" s="36">
        <v>50</v>
      </c>
      <c r="Q423" s="36">
        <v>40</v>
      </c>
      <c r="R423" s="214">
        <v>160</v>
      </c>
      <c r="S423" s="38">
        <v>35</v>
      </c>
      <c r="T423" s="39"/>
      <c r="U423" s="39"/>
      <c r="V423" s="39"/>
      <c r="W423" s="39"/>
      <c r="Y423" s="69">
        <v>4.2464500000000003</v>
      </c>
      <c r="Z423" s="70">
        <v>0.32383000000000001</v>
      </c>
      <c r="AA423" s="71">
        <v>2.3279100000000001</v>
      </c>
      <c r="AB423" s="67"/>
      <c r="AC423" s="67"/>
      <c r="AD423" s="68"/>
      <c r="AE423" s="185"/>
    </row>
    <row r="424" spans="1:31" x14ac:dyDescent="0.25">
      <c r="A424" s="165" t="s">
        <v>894</v>
      </c>
      <c r="B424" s="166" t="s">
        <v>895</v>
      </c>
      <c r="C424" s="167" t="s">
        <v>154</v>
      </c>
      <c r="D424" s="184" t="s">
        <v>896</v>
      </c>
      <c r="E424" s="173" t="s">
        <v>1926</v>
      </c>
      <c r="F424" s="325">
        <v>8.94</v>
      </c>
      <c r="G424" s="211"/>
      <c r="H424" s="80"/>
      <c r="I424" s="76">
        <v>5.2999999999999999E-2</v>
      </c>
      <c r="J424" s="100">
        <v>10</v>
      </c>
      <c r="K424" s="52">
        <v>60</v>
      </c>
      <c r="L424" s="52" t="s">
        <v>148</v>
      </c>
      <c r="M424" s="53">
        <v>2160</v>
      </c>
      <c r="N424" s="80"/>
      <c r="O424" s="29" t="s">
        <v>897</v>
      </c>
      <c r="P424" s="31">
        <v>50</v>
      </c>
      <c r="Q424" s="31">
        <v>40</v>
      </c>
      <c r="R424" s="213">
        <v>200</v>
      </c>
      <c r="S424" s="33">
        <v>35</v>
      </c>
      <c r="T424" s="39"/>
      <c r="U424" s="39"/>
      <c r="V424" s="39"/>
      <c r="W424" s="39"/>
      <c r="Y424" s="64">
        <v>4.4910899999999998</v>
      </c>
      <c r="Z424" s="65">
        <v>0.34248599999999996</v>
      </c>
      <c r="AA424" s="66">
        <v>2.4620220000000002</v>
      </c>
      <c r="AB424" s="67"/>
      <c r="AC424" s="67"/>
      <c r="AD424" s="68"/>
      <c r="AE424" s="185"/>
    </row>
    <row r="425" spans="1:31" x14ac:dyDescent="0.25">
      <c r="A425" s="169" t="s">
        <v>898</v>
      </c>
      <c r="B425" s="170" t="s">
        <v>899</v>
      </c>
      <c r="C425" s="171" t="s">
        <v>154</v>
      </c>
      <c r="D425" s="183" t="s">
        <v>900</v>
      </c>
      <c r="E425" s="174" t="s">
        <v>1926</v>
      </c>
      <c r="F425" s="326">
        <v>8.94</v>
      </c>
      <c r="G425" s="211"/>
      <c r="H425" s="80"/>
      <c r="I425" s="77">
        <v>5.6500000000000002E-2</v>
      </c>
      <c r="J425" s="101">
        <v>10</v>
      </c>
      <c r="K425" s="55">
        <v>60</v>
      </c>
      <c r="L425" s="55" t="s">
        <v>148</v>
      </c>
      <c r="M425" s="56">
        <v>2160</v>
      </c>
      <c r="N425" s="80"/>
      <c r="O425" s="34" t="s">
        <v>901</v>
      </c>
      <c r="P425" s="36">
        <v>50</v>
      </c>
      <c r="Q425" s="36">
        <v>40</v>
      </c>
      <c r="R425" s="214">
        <v>250</v>
      </c>
      <c r="S425" s="38">
        <v>35</v>
      </c>
      <c r="T425" s="39"/>
      <c r="U425" s="39"/>
      <c r="V425" s="39"/>
      <c r="W425" s="39"/>
      <c r="Y425" s="69">
        <v>3.9267500000000002</v>
      </c>
      <c r="Z425" s="70">
        <v>0.29944999999999999</v>
      </c>
      <c r="AA425" s="71">
        <v>2.15265</v>
      </c>
      <c r="AB425" s="67"/>
      <c r="AC425" s="67"/>
      <c r="AD425" s="68"/>
      <c r="AE425" s="185"/>
    </row>
    <row r="426" spans="1:31" x14ac:dyDescent="0.25">
      <c r="A426" s="165" t="s">
        <v>902</v>
      </c>
      <c r="B426" s="166" t="s">
        <v>903</v>
      </c>
      <c r="C426" s="167" t="s">
        <v>154</v>
      </c>
      <c r="D426" s="184" t="s">
        <v>904</v>
      </c>
      <c r="E426" s="173" t="s">
        <v>1926</v>
      </c>
      <c r="F426" s="325">
        <v>8.94</v>
      </c>
      <c r="G426" s="211"/>
      <c r="H426" s="80"/>
      <c r="I426" s="76">
        <v>5.67E-2</v>
      </c>
      <c r="J426" s="100">
        <v>10</v>
      </c>
      <c r="K426" s="52">
        <v>60</v>
      </c>
      <c r="L426" s="52" t="s">
        <v>148</v>
      </c>
      <c r="M426" s="53">
        <v>2160</v>
      </c>
      <c r="N426" s="80"/>
      <c r="O426" s="29" t="s">
        <v>905</v>
      </c>
      <c r="P426" s="31">
        <v>50</v>
      </c>
      <c r="Q426" s="31">
        <v>40</v>
      </c>
      <c r="R426" s="213">
        <v>315</v>
      </c>
      <c r="S426" s="33">
        <v>35</v>
      </c>
      <c r="T426" s="39"/>
      <c r="U426" s="39"/>
      <c r="V426" s="39"/>
      <c r="W426" s="39"/>
      <c r="Y426" s="64">
        <v>3.9406500000000002</v>
      </c>
      <c r="Z426" s="65">
        <v>0.30051</v>
      </c>
      <c r="AA426" s="66">
        <v>2.1602700000000001</v>
      </c>
      <c r="AB426" s="67"/>
      <c r="AC426" s="67"/>
      <c r="AD426" s="68"/>
      <c r="AE426" s="185"/>
    </row>
    <row r="427" spans="1:31" x14ac:dyDescent="0.25">
      <c r="A427" s="169" t="s">
        <v>906</v>
      </c>
      <c r="B427" s="170" t="s">
        <v>907</v>
      </c>
      <c r="C427" s="171" t="s">
        <v>154</v>
      </c>
      <c r="D427" s="183" t="s">
        <v>908</v>
      </c>
      <c r="E427" s="174" t="s">
        <v>1926</v>
      </c>
      <c r="F427" s="326">
        <v>10.039999999999999</v>
      </c>
      <c r="G427" s="211"/>
      <c r="H427" s="80"/>
      <c r="I427" s="77">
        <v>5.5300000000000002E-2</v>
      </c>
      <c r="J427" s="101">
        <v>5</v>
      </c>
      <c r="K427" s="55">
        <v>60</v>
      </c>
      <c r="L427" s="55" t="s">
        <v>148</v>
      </c>
      <c r="M427" s="56">
        <v>2160</v>
      </c>
      <c r="N427" s="80"/>
      <c r="O427" s="34" t="s">
        <v>909</v>
      </c>
      <c r="P427" s="36">
        <v>50</v>
      </c>
      <c r="Q427" s="36">
        <v>50</v>
      </c>
      <c r="R427" s="214">
        <v>90</v>
      </c>
      <c r="S427" s="38">
        <v>35</v>
      </c>
      <c r="T427" s="39"/>
      <c r="U427" s="39"/>
      <c r="V427" s="39"/>
      <c r="W427" s="39"/>
      <c r="Y427" s="69">
        <v>3.84335</v>
      </c>
      <c r="Z427" s="70">
        <v>0.29309000000000002</v>
      </c>
      <c r="AA427" s="71">
        <v>2.1069300000000002</v>
      </c>
      <c r="AB427" s="67"/>
      <c r="AC427" s="67"/>
      <c r="AD427" s="68"/>
      <c r="AE427" s="185"/>
    </row>
    <row r="428" spans="1:31" x14ac:dyDescent="0.25">
      <c r="A428" s="165" t="s">
        <v>910</v>
      </c>
      <c r="B428" s="166" t="s">
        <v>911</v>
      </c>
      <c r="C428" s="167" t="s">
        <v>154</v>
      </c>
      <c r="D428" s="184" t="s">
        <v>912</v>
      </c>
      <c r="E428" s="173" t="s">
        <v>1926</v>
      </c>
      <c r="F428" s="325">
        <v>10.039999999999999</v>
      </c>
      <c r="G428" s="211"/>
      <c r="H428" s="80"/>
      <c r="I428" s="76">
        <v>5.67E-2</v>
      </c>
      <c r="J428" s="100">
        <v>5</v>
      </c>
      <c r="K428" s="52">
        <v>60</v>
      </c>
      <c r="L428" s="52" t="s">
        <v>148</v>
      </c>
      <c r="M428" s="53">
        <v>2160</v>
      </c>
      <c r="N428" s="80"/>
      <c r="O428" s="29" t="s">
        <v>913</v>
      </c>
      <c r="P428" s="31">
        <v>50</v>
      </c>
      <c r="Q428" s="31">
        <v>50</v>
      </c>
      <c r="R428" s="213">
        <v>110</v>
      </c>
      <c r="S428" s="33">
        <v>35</v>
      </c>
      <c r="T428" s="39"/>
      <c r="U428" s="39"/>
      <c r="V428" s="39"/>
      <c r="W428" s="39"/>
      <c r="Y428" s="64">
        <v>3.9406500000000002</v>
      </c>
      <c r="Z428" s="65">
        <v>0.30051</v>
      </c>
      <c r="AA428" s="66">
        <v>2.1602700000000001</v>
      </c>
      <c r="AB428" s="67"/>
      <c r="AC428" s="67"/>
      <c r="AD428" s="68"/>
      <c r="AE428" s="185"/>
    </row>
    <row r="429" spans="1:31" x14ac:dyDescent="0.25">
      <c r="A429" s="169" t="s">
        <v>914</v>
      </c>
      <c r="B429" s="170" t="s">
        <v>915</v>
      </c>
      <c r="C429" s="171" t="s">
        <v>154</v>
      </c>
      <c r="D429" s="183" t="s">
        <v>916</v>
      </c>
      <c r="E429" s="174" t="s">
        <v>1926</v>
      </c>
      <c r="F429" s="326">
        <v>10.039999999999999</v>
      </c>
      <c r="G429" s="211"/>
      <c r="H429" s="80"/>
      <c r="I429" s="77">
        <v>5.5800000000000002E-2</v>
      </c>
      <c r="J429" s="101">
        <v>5</v>
      </c>
      <c r="K429" s="55">
        <v>60</v>
      </c>
      <c r="L429" s="55" t="s">
        <v>148</v>
      </c>
      <c r="M429" s="56">
        <v>2160</v>
      </c>
      <c r="N429" s="80"/>
      <c r="O429" s="34" t="s">
        <v>917</v>
      </c>
      <c r="P429" s="36">
        <v>50</v>
      </c>
      <c r="Q429" s="36">
        <v>50</v>
      </c>
      <c r="R429" s="214">
        <v>125</v>
      </c>
      <c r="S429" s="38">
        <v>35</v>
      </c>
      <c r="T429" s="39"/>
      <c r="U429" s="39"/>
      <c r="V429" s="39"/>
      <c r="W429" s="39"/>
      <c r="Y429" s="69">
        <v>3.8781000000000003</v>
      </c>
      <c r="Z429" s="70">
        <v>0.29574</v>
      </c>
      <c r="AA429" s="71">
        <v>2.1259800000000002</v>
      </c>
      <c r="AB429" s="67"/>
      <c r="AC429" s="67"/>
      <c r="AD429" s="68"/>
      <c r="AE429" s="185"/>
    </row>
    <row r="430" spans="1:31" x14ac:dyDescent="0.25">
      <c r="A430" s="165" t="s">
        <v>918</v>
      </c>
      <c r="B430" s="166" t="s">
        <v>919</v>
      </c>
      <c r="C430" s="167" t="s">
        <v>154</v>
      </c>
      <c r="D430" s="184" t="s">
        <v>920</v>
      </c>
      <c r="E430" s="173" t="s">
        <v>1926</v>
      </c>
      <c r="F430" s="325">
        <v>10.039999999999999</v>
      </c>
      <c r="G430" s="211"/>
      <c r="H430" s="80"/>
      <c r="I430" s="76">
        <v>6.0299999999999999E-2</v>
      </c>
      <c r="J430" s="100">
        <v>5</v>
      </c>
      <c r="K430" s="52">
        <v>60</v>
      </c>
      <c r="L430" s="52" t="s">
        <v>148</v>
      </c>
      <c r="M430" s="53">
        <v>2160</v>
      </c>
      <c r="N430" s="80"/>
      <c r="O430" s="29" t="s">
        <v>921</v>
      </c>
      <c r="P430" s="31">
        <v>50</v>
      </c>
      <c r="Q430" s="31">
        <v>50</v>
      </c>
      <c r="R430" s="213">
        <v>200</v>
      </c>
      <c r="S430" s="33">
        <v>35</v>
      </c>
      <c r="T430" s="39"/>
      <c r="U430" s="39"/>
      <c r="V430" s="39"/>
      <c r="W430" s="39"/>
      <c r="Y430" s="64">
        <v>4.0310000000000006</v>
      </c>
      <c r="Z430" s="65">
        <v>0.30740000000000001</v>
      </c>
      <c r="AA430" s="66">
        <v>2.2098</v>
      </c>
      <c r="AB430" s="67"/>
      <c r="AC430" s="67"/>
      <c r="AD430" s="68"/>
      <c r="AE430" s="185"/>
    </row>
    <row r="431" spans="1:31" x14ac:dyDescent="0.25">
      <c r="A431" s="169" t="s">
        <v>922</v>
      </c>
      <c r="B431" s="170" t="s">
        <v>923</v>
      </c>
      <c r="C431" s="171" t="s">
        <v>154</v>
      </c>
      <c r="D431" s="183" t="s">
        <v>924</v>
      </c>
      <c r="E431" s="174" t="s">
        <v>1926</v>
      </c>
      <c r="F431" s="326">
        <v>10.039999999999999</v>
      </c>
      <c r="G431" s="211"/>
      <c r="H431" s="80"/>
      <c r="I431" s="77">
        <v>6.1899999999999997E-2</v>
      </c>
      <c r="J431" s="101">
        <v>5</v>
      </c>
      <c r="K431" s="55">
        <v>60</v>
      </c>
      <c r="L431" s="55" t="s">
        <v>148</v>
      </c>
      <c r="M431" s="56">
        <v>2160</v>
      </c>
      <c r="N431" s="80"/>
      <c r="O431" s="34" t="s">
        <v>925</v>
      </c>
      <c r="P431" s="36">
        <v>50</v>
      </c>
      <c r="Q431" s="36">
        <v>50</v>
      </c>
      <c r="R431" s="214">
        <v>250</v>
      </c>
      <c r="S431" s="38">
        <v>35</v>
      </c>
      <c r="T431" s="39"/>
      <c r="U431" s="39"/>
      <c r="V431" s="39"/>
      <c r="W431" s="39"/>
      <c r="Y431" s="69">
        <v>4.1873750000000003</v>
      </c>
      <c r="Z431" s="70">
        <v>0.31932499999999997</v>
      </c>
      <c r="AA431" s="71">
        <v>2.295525</v>
      </c>
      <c r="AB431" s="67"/>
      <c r="AC431" s="67"/>
      <c r="AD431" s="68"/>
      <c r="AE431" s="185"/>
    </row>
    <row r="432" spans="1:31" x14ac:dyDescent="0.25">
      <c r="A432" s="165" t="s">
        <v>926</v>
      </c>
      <c r="B432" s="166" t="s">
        <v>927</v>
      </c>
      <c r="C432" s="167" t="s">
        <v>154</v>
      </c>
      <c r="D432" s="184" t="s">
        <v>928</v>
      </c>
      <c r="E432" s="173" t="s">
        <v>1926</v>
      </c>
      <c r="F432" s="325">
        <v>10.039999999999999</v>
      </c>
      <c r="G432" s="211"/>
      <c r="H432" s="80"/>
      <c r="I432" s="76">
        <v>6.2899999999999998E-2</v>
      </c>
      <c r="J432" s="100">
        <v>5</v>
      </c>
      <c r="K432" s="52">
        <v>60</v>
      </c>
      <c r="L432" s="52" t="s">
        <v>148</v>
      </c>
      <c r="M432" s="53">
        <v>2160</v>
      </c>
      <c r="N432" s="80"/>
      <c r="O432" s="29" t="s">
        <v>929</v>
      </c>
      <c r="P432" s="31">
        <v>50</v>
      </c>
      <c r="Q432" s="31">
        <v>50</v>
      </c>
      <c r="R432" s="213">
        <v>315</v>
      </c>
      <c r="S432" s="33">
        <v>35</v>
      </c>
      <c r="T432" s="39"/>
      <c r="U432" s="39"/>
      <c r="V432" s="39"/>
      <c r="W432" s="39"/>
      <c r="Y432" s="64">
        <v>4.3020499999999995</v>
      </c>
      <c r="Z432" s="65">
        <v>0.32806999999999997</v>
      </c>
      <c r="AA432" s="66">
        <v>2.35839</v>
      </c>
      <c r="AB432" s="67"/>
      <c r="AC432" s="67"/>
      <c r="AD432" s="68"/>
      <c r="AE432" s="185"/>
    </row>
    <row r="433" spans="1:52" x14ac:dyDescent="0.25">
      <c r="A433" s="169" t="s">
        <v>930</v>
      </c>
      <c r="B433" s="170" t="s">
        <v>931</v>
      </c>
      <c r="C433" s="171" t="s">
        <v>154</v>
      </c>
      <c r="D433" s="183" t="s">
        <v>932</v>
      </c>
      <c r="E433" s="174" t="s">
        <v>1926</v>
      </c>
      <c r="F433" s="326">
        <v>10.039999999999999</v>
      </c>
      <c r="G433" s="211"/>
      <c r="H433" s="80"/>
      <c r="I433" s="77">
        <v>5.7000000000000002E-2</v>
      </c>
      <c r="J433" s="101">
        <v>5</v>
      </c>
      <c r="K433" s="55">
        <v>60</v>
      </c>
      <c r="L433" s="55" t="s">
        <v>148</v>
      </c>
      <c r="M433" s="56">
        <v>2160</v>
      </c>
      <c r="N433" s="80"/>
      <c r="O433" s="34" t="s">
        <v>933</v>
      </c>
      <c r="P433" s="36">
        <v>50</v>
      </c>
      <c r="Q433" s="36">
        <v>50</v>
      </c>
      <c r="R433" s="214">
        <v>160</v>
      </c>
      <c r="S433" s="38">
        <v>35</v>
      </c>
      <c r="T433" s="39"/>
      <c r="U433" s="39"/>
      <c r="V433" s="39"/>
      <c r="W433" s="39"/>
      <c r="Y433" s="69">
        <v>4.37155</v>
      </c>
      <c r="Z433" s="70">
        <v>0.33337</v>
      </c>
      <c r="AA433" s="71">
        <v>2.39649</v>
      </c>
      <c r="AB433" s="67"/>
      <c r="AC433" s="67"/>
      <c r="AD433" s="68"/>
      <c r="AE433" s="185"/>
    </row>
    <row r="434" spans="1:52" x14ac:dyDescent="0.25">
      <c r="A434" s="165" t="s">
        <v>934</v>
      </c>
      <c r="B434" s="166" t="s">
        <v>935</v>
      </c>
      <c r="C434" s="167" t="s">
        <v>154</v>
      </c>
      <c r="D434" s="184" t="s">
        <v>936</v>
      </c>
      <c r="E434" s="173" t="s">
        <v>1926</v>
      </c>
      <c r="F434" s="325">
        <v>11.48</v>
      </c>
      <c r="G434" s="211"/>
      <c r="H434" s="80"/>
      <c r="I434" s="76">
        <v>0.124</v>
      </c>
      <c r="J434" s="100">
        <v>4</v>
      </c>
      <c r="K434" s="52">
        <v>32</v>
      </c>
      <c r="L434" s="52" t="s">
        <v>148</v>
      </c>
      <c r="M434" s="53">
        <v>1152</v>
      </c>
      <c r="N434" s="80"/>
      <c r="O434" s="29" t="s">
        <v>937</v>
      </c>
      <c r="P434" s="31">
        <v>63</v>
      </c>
      <c r="Q434" s="31">
        <v>63</v>
      </c>
      <c r="R434" s="213">
        <v>110</v>
      </c>
      <c r="S434" s="33">
        <v>40</v>
      </c>
      <c r="T434" s="39"/>
      <c r="U434" s="39"/>
      <c r="V434" s="39"/>
      <c r="W434" s="39"/>
      <c r="Y434" s="64">
        <v>8.1523500000000002</v>
      </c>
      <c r="Z434" s="65">
        <v>0.62168999999999996</v>
      </c>
      <c r="AA434" s="66">
        <v>4.4691299999999998</v>
      </c>
      <c r="AB434" s="67"/>
      <c r="AC434" s="67"/>
      <c r="AD434" s="68"/>
      <c r="AE434" s="185"/>
    </row>
    <row r="435" spans="1:52" x14ac:dyDescent="0.25">
      <c r="A435" s="169" t="s">
        <v>938</v>
      </c>
      <c r="B435" s="170" t="s">
        <v>939</v>
      </c>
      <c r="C435" s="171" t="s">
        <v>154</v>
      </c>
      <c r="D435" s="183" t="s">
        <v>940</v>
      </c>
      <c r="E435" s="174" t="s">
        <v>1926</v>
      </c>
      <c r="F435" s="326">
        <v>11.48</v>
      </c>
      <c r="G435" s="211"/>
      <c r="H435" s="80"/>
      <c r="I435" s="77">
        <v>0.12364</v>
      </c>
      <c r="J435" s="101">
        <v>4</v>
      </c>
      <c r="K435" s="55">
        <v>32</v>
      </c>
      <c r="L435" s="55" t="s">
        <v>148</v>
      </c>
      <c r="M435" s="56">
        <v>1152</v>
      </c>
      <c r="N435" s="80"/>
      <c r="O435" s="34" t="s">
        <v>941</v>
      </c>
      <c r="P435" s="36">
        <v>63</v>
      </c>
      <c r="Q435" s="36">
        <v>63</v>
      </c>
      <c r="R435" s="214">
        <v>125</v>
      </c>
      <c r="S435" s="38">
        <v>40</v>
      </c>
      <c r="T435" s="39"/>
      <c r="U435" s="39"/>
      <c r="V435" s="39"/>
      <c r="W435" s="39"/>
      <c r="Y435" s="69">
        <v>8.56935</v>
      </c>
      <c r="Z435" s="70">
        <v>0.65349000000000002</v>
      </c>
      <c r="AA435" s="71">
        <v>4.6977300000000008</v>
      </c>
      <c r="AB435" s="67"/>
      <c r="AC435" s="67"/>
      <c r="AD435" s="68"/>
      <c r="AE435" s="185"/>
    </row>
    <row r="436" spans="1:52" ht="14.25" customHeight="1" x14ac:dyDescent="0.25">
      <c r="A436" s="165" t="s">
        <v>942</v>
      </c>
      <c r="B436" s="166" t="s">
        <v>943</v>
      </c>
      <c r="C436" s="167" t="s">
        <v>154</v>
      </c>
      <c r="D436" s="184" t="s">
        <v>944</v>
      </c>
      <c r="E436" s="173" t="s">
        <v>1926</v>
      </c>
      <c r="F436" s="325">
        <v>11.48</v>
      </c>
      <c r="G436" s="211"/>
      <c r="H436" s="80"/>
      <c r="I436" s="76">
        <v>0.13</v>
      </c>
      <c r="J436" s="100">
        <v>4</v>
      </c>
      <c r="K436" s="52">
        <v>32</v>
      </c>
      <c r="L436" s="52" t="s">
        <v>148</v>
      </c>
      <c r="M436" s="53">
        <v>1152</v>
      </c>
      <c r="N436" s="80"/>
      <c r="O436" s="29" t="s">
        <v>945</v>
      </c>
      <c r="P436" s="31">
        <v>63</v>
      </c>
      <c r="Q436" s="31">
        <v>63</v>
      </c>
      <c r="R436" s="213">
        <v>160</v>
      </c>
      <c r="S436" s="33">
        <v>40</v>
      </c>
      <c r="T436" s="39"/>
      <c r="U436" s="39"/>
      <c r="V436" s="39"/>
      <c r="W436" s="39"/>
      <c r="Y436" s="64">
        <v>8.3306869999999993</v>
      </c>
      <c r="Z436" s="65">
        <v>0.63528980000000002</v>
      </c>
      <c r="AA436" s="66">
        <v>4.5668946000000004</v>
      </c>
      <c r="AB436" s="67"/>
      <c r="AC436" s="67"/>
      <c r="AD436" s="68"/>
      <c r="AE436" s="185"/>
    </row>
    <row r="437" spans="1:52" x14ac:dyDescent="0.25">
      <c r="A437" s="169" t="s">
        <v>946</v>
      </c>
      <c r="B437" s="170" t="s">
        <v>947</v>
      </c>
      <c r="C437" s="171" t="s">
        <v>154</v>
      </c>
      <c r="D437" s="183" t="s">
        <v>948</v>
      </c>
      <c r="E437" s="174" t="s">
        <v>1926</v>
      </c>
      <c r="F437" s="326">
        <v>11.48</v>
      </c>
      <c r="G437" s="211"/>
      <c r="H437" s="80"/>
      <c r="I437" s="77">
        <v>0.14000000000000001</v>
      </c>
      <c r="J437" s="101">
        <v>4</v>
      </c>
      <c r="K437" s="55">
        <v>32</v>
      </c>
      <c r="L437" s="55" t="s">
        <v>148</v>
      </c>
      <c r="M437" s="56">
        <v>1152</v>
      </c>
      <c r="N437" s="80"/>
      <c r="O437" s="34" t="s">
        <v>949</v>
      </c>
      <c r="P437" s="36">
        <v>63</v>
      </c>
      <c r="Q437" s="36">
        <v>63</v>
      </c>
      <c r="R437" s="214">
        <v>200</v>
      </c>
      <c r="S437" s="38">
        <v>40</v>
      </c>
      <c r="T437" s="39"/>
      <c r="U437" s="39"/>
      <c r="V437" s="39"/>
      <c r="W437" s="39"/>
      <c r="Y437" s="69">
        <v>9.0558499999999995</v>
      </c>
      <c r="Z437" s="70">
        <v>0.69058999999999993</v>
      </c>
      <c r="AA437" s="71">
        <v>4.9644300000000001</v>
      </c>
      <c r="AB437" s="67"/>
      <c r="AC437" s="67"/>
      <c r="AD437" s="68"/>
      <c r="AE437" s="185"/>
    </row>
    <row r="438" spans="1:52" x14ac:dyDescent="0.25">
      <c r="A438" s="165" t="s">
        <v>950</v>
      </c>
      <c r="B438" s="166" t="s">
        <v>951</v>
      </c>
      <c r="C438" s="167" t="s">
        <v>154</v>
      </c>
      <c r="D438" s="184" t="s">
        <v>952</v>
      </c>
      <c r="E438" s="173" t="s">
        <v>1926</v>
      </c>
      <c r="F438" s="325">
        <v>11.48</v>
      </c>
      <c r="G438" s="211"/>
      <c r="H438" s="80"/>
      <c r="I438" s="76">
        <v>0.12909999999999999</v>
      </c>
      <c r="J438" s="100">
        <v>4</v>
      </c>
      <c r="K438" s="52">
        <v>32</v>
      </c>
      <c r="L438" s="52" t="s">
        <v>148</v>
      </c>
      <c r="M438" s="53">
        <v>1152</v>
      </c>
      <c r="N438" s="80"/>
      <c r="O438" s="29" t="s">
        <v>953</v>
      </c>
      <c r="P438" s="31">
        <v>63</v>
      </c>
      <c r="Q438" s="31">
        <v>63</v>
      </c>
      <c r="R438" s="213">
        <v>250</v>
      </c>
      <c r="S438" s="33">
        <v>40</v>
      </c>
      <c r="T438" s="39"/>
      <c r="U438" s="39"/>
      <c r="V438" s="39"/>
      <c r="W438" s="39"/>
      <c r="Y438" s="64">
        <v>8.9724500000000003</v>
      </c>
      <c r="Z438" s="65">
        <v>0.68422999999999989</v>
      </c>
      <c r="AA438" s="66">
        <v>4.9187099999999999</v>
      </c>
      <c r="AB438" s="67"/>
      <c r="AC438" s="67"/>
      <c r="AD438" s="68"/>
      <c r="AE438" s="185"/>
    </row>
    <row r="439" spans="1:52" x14ac:dyDescent="0.25">
      <c r="A439" s="169" t="s">
        <v>954</v>
      </c>
      <c r="B439" s="170" t="s">
        <v>955</v>
      </c>
      <c r="C439" s="171" t="s">
        <v>154</v>
      </c>
      <c r="D439" s="183" t="s">
        <v>956</v>
      </c>
      <c r="E439" s="174" t="s">
        <v>1926</v>
      </c>
      <c r="F439" s="326">
        <v>11.48</v>
      </c>
      <c r="G439" s="211"/>
      <c r="H439" s="80"/>
      <c r="I439" s="197">
        <v>0.128</v>
      </c>
      <c r="J439" s="101">
        <v>4</v>
      </c>
      <c r="K439" s="55">
        <v>32</v>
      </c>
      <c r="L439" s="55" t="s">
        <v>148</v>
      </c>
      <c r="M439" s="56">
        <v>1152</v>
      </c>
      <c r="N439" s="81"/>
      <c r="O439" s="34" t="s">
        <v>957</v>
      </c>
      <c r="P439" s="36">
        <v>63</v>
      </c>
      <c r="Q439" s="36">
        <v>63</v>
      </c>
      <c r="R439" s="214">
        <v>315</v>
      </c>
      <c r="S439" s="38">
        <v>40</v>
      </c>
      <c r="T439" s="39"/>
      <c r="U439" s="39"/>
      <c r="V439" s="39"/>
      <c r="W439" s="39"/>
      <c r="Y439" s="69">
        <v>8.7987000000000002</v>
      </c>
      <c r="Z439" s="70">
        <v>0.67097999999999991</v>
      </c>
      <c r="AA439" s="71">
        <v>4.8234599999999999</v>
      </c>
      <c r="AB439" s="67"/>
      <c r="AC439" s="67"/>
      <c r="AD439" s="68"/>
      <c r="AE439" s="185"/>
    </row>
    <row r="440" spans="1:52" x14ac:dyDescent="0.25">
      <c r="C440" t="s">
        <v>210</v>
      </c>
      <c r="D440"/>
      <c r="F440" s="327"/>
      <c r="G440" s="13"/>
      <c r="I440" s="17"/>
      <c r="L440" s="10"/>
      <c r="AE440" s="185"/>
      <c r="AZ440" s="15"/>
    </row>
    <row r="441" spans="1:52" ht="51" customHeight="1" x14ac:dyDescent="0.25">
      <c r="A441" s="2" t="s">
        <v>22</v>
      </c>
      <c r="B441" s="114" t="s">
        <v>23</v>
      </c>
      <c r="C441" s="2" t="s">
        <v>24</v>
      </c>
      <c r="D441" s="2" t="s">
        <v>25</v>
      </c>
      <c r="E441" s="2" t="s">
        <v>26</v>
      </c>
      <c r="F441" s="324" t="s">
        <v>138</v>
      </c>
      <c r="G441" s="275" t="s">
        <v>1</v>
      </c>
      <c r="I441" s="57" t="s">
        <v>121</v>
      </c>
      <c r="J441" s="93" t="s">
        <v>122</v>
      </c>
      <c r="K441" s="59" t="s">
        <v>123</v>
      </c>
      <c r="L441" s="58" t="s">
        <v>30</v>
      </c>
      <c r="M441" s="93" t="s">
        <v>124</v>
      </c>
      <c r="N441" s="23"/>
      <c r="O441" s="27" t="s">
        <v>312</v>
      </c>
      <c r="P441" s="28" t="s">
        <v>140</v>
      </c>
      <c r="Q441" s="41" t="s">
        <v>313</v>
      </c>
      <c r="R441" s="220" t="s">
        <v>781</v>
      </c>
      <c r="S441" s="27" t="s">
        <v>142</v>
      </c>
      <c r="T441" s="97"/>
      <c r="U441" s="97"/>
      <c r="V441" s="97"/>
      <c r="W441" s="97"/>
      <c r="X441" s="23"/>
      <c r="Y441" s="61" t="s">
        <v>34</v>
      </c>
      <c r="Z441" s="61" t="s">
        <v>35</v>
      </c>
      <c r="AA441" s="61" t="s">
        <v>36</v>
      </c>
      <c r="AB441" s="62" t="s">
        <v>37</v>
      </c>
      <c r="AC441" s="62" t="s">
        <v>38</v>
      </c>
      <c r="AD441" s="63" t="s">
        <v>39</v>
      </c>
      <c r="AE441" s="185"/>
      <c r="AZ441" s="15"/>
    </row>
    <row r="442" spans="1:52" x14ac:dyDescent="0.25">
      <c r="A442" s="165" t="s">
        <v>958</v>
      </c>
      <c r="B442" s="166">
        <v>8433375022681</v>
      </c>
      <c r="C442" s="167" t="s">
        <v>154</v>
      </c>
      <c r="D442" s="184" t="s">
        <v>959</v>
      </c>
      <c r="E442" s="173" t="s">
        <v>1926</v>
      </c>
      <c r="F442" s="325">
        <v>4.79</v>
      </c>
      <c r="G442" s="12"/>
      <c r="H442" s="80"/>
      <c r="I442" s="76">
        <v>1.6E-2</v>
      </c>
      <c r="J442" s="100">
        <v>10</v>
      </c>
      <c r="K442" s="52">
        <v>200</v>
      </c>
      <c r="L442" s="52" t="s">
        <v>148</v>
      </c>
      <c r="M442" s="53">
        <v>7200</v>
      </c>
      <c r="N442" s="79"/>
      <c r="O442" s="29" t="s">
        <v>785</v>
      </c>
      <c r="P442" s="31">
        <v>32</v>
      </c>
      <c r="Q442" s="31">
        <v>20</v>
      </c>
      <c r="R442" s="213">
        <v>50</v>
      </c>
      <c r="S442" s="33">
        <v>25</v>
      </c>
      <c r="T442" s="39"/>
      <c r="U442" s="39"/>
      <c r="V442" s="39"/>
      <c r="W442" s="39"/>
      <c r="Y442" s="64">
        <v>1.1954</v>
      </c>
      <c r="Z442" s="65">
        <v>9.1159999999999991E-2</v>
      </c>
      <c r="AA442" s="66">
        <v>0.65532000000000001</v>
      </c>
      <c r="AB442" s="67"/>
      <c r="AC442" s="67"/>
      <c r="AD442" s="68"/>
      <c r="AE442" s="185"/>
    </row>
    <row r="443" spans="1:52" x14ac:dyDescent="0.25">
      <c r="A443" s="169" t="s">
        <v>960</v>
      </c>
      <c r="B443" s="170">
        <v>8433375022698</v>
      </c>
      <c r="C443" s="171" t="s">
        <v>154</v>
      </c>
      <c r="D443" s="183" t="s">
        <v>961</v>
      </c>
      <c r="E443" s="174" t="s">
        <v>1926</v>
      </c>
      <c r="F443" s="326">
        <v>4.67</v>
      </c>
      <c r="G443" s="12"/>
      <c r="H443" s="80"/>
      <c r="I443" s="77">
        <v>1.6E-2</v>
      </c>
      <c r="J443" s="101">
        <v>10</v>
      </c>
      <c r="K443" s="55">
        <v>200</v>
      </c>
      <c r="L443" s="55" t="s">
        <v>148</v>
      </c>
      <c r="M443" s="56">
        <v>7200</v>
      </c>
      <c r="N443" s="80"/>
      <c r="O443" s="34" t="s">
        <v>789</v>
      </c>
      <c r="P443" s="36">
        <v>32</v>
      </c>
      <c r="Q443" s="36">
        <v>20</v>
      </c>
      <c r="R443" s="214">
        <v>63</v>
      </c>
      <c r="S443" s="38">
        <v>25</v>
      </c>
      <c r="T443" s="39"/>
      <c r="U443" s="39"/>
      <c r="V443" s="39"/>
      <c r="W443" s="39"/>
      <c r="Y443" s="69">
        <v>1.1050500000000001</v>
      </c>
      <c r="Z443" s="70">
        <v>8.4269999999999998E-2</v>
      </c>
      <c r="AA443" s="71">
        <v>0.60579000000000005</v>
      </c>
      <c r="AB443" s="67"/>
      <c r="AC443" s="67"/>
      <c r="AD443" s="68"/>
      <c r="AE443" s="185"/>
    </row>
    <row r="444" spans="1:52" x14ac:dyDescent="0.25">
      <c r="A444" s="165" t="s">
        <v>962</v>
      </c>
      <c r="B444" s="166">
        <v>8433375022704</v>
      </c>
      <c r="C444" s="167" t="s">
        <v>154</v>
      </c>
      <c r="D444" s="184" t="s">
        <v>963</v>
      </c>
      <c r="E444" s="173" t="s">
        <v>1926</v>
      </c>
      <c r="F444" s="325">
        <v>4.79</v>
      </c>
      <c r="G444" s="12"/>
      <c r="H444" s="80"/>
      <c r="I444" s="76">
        <v>1.4999999999999999E-2</v>
      </c>
      <c r="J444" s="100">
        <v>10</v>
      </c>
      <c r="K444" s="52">
        <v>200</v>
      </c>
      <c r="L444" s="52" t="s">
        <v>148</v>
      </c>
      <c r="M444" s="53">
        <v>7200</v>
      </c>
      <c r="N444" s="80"/>
      <c r="O444" s="29" t="s">
        <v>793</v>
      </c>
      <c r="P444" s="31">
        <v>32</v>
      </c>
      <c r="Q444" s="31">
        <v>20</v>
      </c>
      <c r="R444" s="213">
        <v>75</v>
      </c>
      <c r="S444" s="33">
        <v>25</v>
      </c>
      <c r="T444" s="39"/>
      <c r="U444" s="39"/>
      <c r="V444" s="39"/>
      <c r="W444" s="39"/>
      <c r="Y444" s="64">
        <v>1.0842000000000001</v>
      </c>
      <c r="Z444" s="65">
        <v>8.267999999999999E-2</v>
      </c>
      <c r="AA444" s="66">
        <v>0.59436</v>
      </c>
      <c r="AB444" s="67"/>
      <c r="AC444" s="67"/>
      <c r="AD444" s="68"/>
      <c r="AE444" s="185"/>
    </row>
    <row r="445" spans="1:52" x14ac:dyDescent="0.25">
      <c r="A445" s="169" t="s">
        <v>964</v>
      </c>
      <c r="B445" s="170">
        <v>8433375022711</v>
      </c>
      <c r="C445" s="171" t="s">
        <v>154</v>
      </c>
      <c r="D445" s="183" t="s">
        <v>965</v>
      </c>
      <c r="E445" s="174" t="s">
        <v>1926</v>
      </c>
      <c r="F445" s="326">
        <v>4.79</v>
      </c>
      <c r="G445" s="12"/>
      <c r="H445" s="80"/>
      <c r="I445" s="77">
        <v>1.4999999999999999E-2</v>
      </c>
      <c r="J445" s="101">
        <v>10</v>
      </c>
      <c r="K445" s="55">
        <v>200</v>
      </c>
      <c r="L445" s="55" t="s">
        <v>148</v>
      </c>
      <c r="M445" s="56">
        <v>7200</v>
      </c>
      <c r="N445" s="80"/>
      <c r="O445" s="34" t="s">
        <v>797</v>
      </c>
      <c r="P445" s="36">
        <v>32</v>
      </c>
      <c r="Q445" s="36">
        <v>20</v>
      </c>
      <c r="R445" s="214">
        <v>90</v>
      </c>
      <c r="S445" s="38">
        <v>25</v>
      </c>
      <c r="T445" s="39"/>
      <c r="U445" s="39"/>
      <c r="V445" s="39"/>
      <c r="W445" s="39"/>
      <c r="Y445" s="69">
        <v>1.06335</v>
      </c>
      <c r="Z445" s="70">
        <v>8.1089999999999995E-2</v>
      </c>
      <c r="AA445" s="71">
        <v>0.58292999999999995</v>
      </c>
      <c r="AB445" s="67"/>
      <c r="AC445" s="67"/>
      <c r="AD445" s="68"/>
      <c r="AE445" s="185"/>
    </row>
    <row r="446" spans="1:52" x14ac:dyDescent="0.25">
      <c r="A446" s="165" t="s">
        <v>966</v>
      </c>
      <c r="B446" s="166">
        <v>8433375022728</v>
      </c>
      <c r="C446" s="167" t="s">
        <v>154</v>
      </c>
      <c r="D446" s="184" t="s">
        <v>967</v>
      </c>
      <c r="E446" s="173" t="s">
        <v>1926</v>
      </c>
      <c r="F446" s="325">
        <v>4.79</v>
      </c>
      <c r="G446" s="211"/>
      <c r="H446" s="80"/>
      <c r="I446" s="76">
        <v>1.4999999999999999E-2</v>
      </c>
      <c r="J446" s="100">
        <v>10</v>
      </c>
      <c r="K446" s="52">
        <v>200</v>
      </c>
      <c r="L446" s="52" t="s">
        <v>148</v>
      </c>
      <c r="M446" s="53">
        <v>7200</v>
      </c>
      <c r="N446" s="80"/>
      <c r="O446" s="29" t="s">
        <v>801</v>
      </c>
      <c r="P446" s="31">
        <v>32</v>
      </c>
      <c r="Q446" s="31">
        <v>20</v>
      </c>
      <c r="R446" s="213">
        <v>110</v>
      </c>
      <c r="S446" s="33">
        <v>25</v>
      </c>
      <c r="T446" s="39"/>
      <c r="U446" s="39"/>
      <c r="V446" s="39"/>
      <c r="W446" s="39"/>
      <c r="Y446" s="64">
        <v>1.0911499999999998</v>
      </c>
      <c r="Z446" s="65">
        <v>8.3209999999999992E-2</v>
      </c>
      <c r="AA446" s="66">
        <v>0.59816999999999998</v>
      </c>
      <c r="AB446" s="67"/>
      <c r="AC446" s="67"/>
      <c r="AD446" s="68"/>
      <c r="AE446" s="185"/>
    </row>
    <row r="447" spans="1:52" x14ac:dyDescent="0.25">
      <c r="A447" s="169" t="s">
        <v>968</v>
      </c>
      <c r="B447" s="170">
        <v>8433375022735</v>
      </c>
      <c r="C447" s="171" t="s">
        <v>154</v>
      </c>
      <c r="D447" s="183" t="s">
        <v>969</v>
      </c>
      <c r="E447" s="174" t="s">
        <v>1926</v>
      </c>
      <c r="F447" s="326">
        <v>4.79</v>
      </c>
      <c r="G447" s="211"/>
      <c r="H447" s="80"/>
      <c r="I447" s="77">
        <v>1.4999999999999999E-2</v>
      </c>
      <c r="J447" s="101">
        <v>10</v>
      </c>
      <c r="K447" s="55">
        <v>200</v>
      </c>
      <c r="L447" s="55" t="s">
        <v>148</v>
      </c>
      <c r="M447" s="56">
        <v>7200</v>
      </c>
      <c r="N447" s="80"/>
      <c r="O447" s="34" t="s">
        <v>805</v>
      </c>
      <c r="P447" s="36">
        <v>32</v>
      </c>
      <c r="Q447" s="36">
        <v>20</v>
      </c>
      <c r="R447" s="214">
        <v>125</v>
      </c>
      <c r="S447" s="38">
        <v>25</v>
      </c>
      <c r="T447" s="39"/>
      <c r="U447" s="39"/>
      <c r="V447" s="39"/>
      <c r="W447" s="39"/>
      <c r="Y447" s="69">
        <v>1.0981000000000001</v>
      </c>
      <c r="Z447" s="70">
        <v>8.3740000000000009E-2</v>
      </c>
      <c r="AA447" s="71">
        <v>0.60198000000000007</v>
      </c>
      <c r="AB447" s="67"/>
      <c r="AC447" s="67"/>
      <c r="AD447" s="68"/>
      <c r="AE447" s="185"/>
    </row>
    <row r="448" spans="1:52" x14ac:dyDescent="0.25">
      <c r="A448" s="165" t="s">
        <v>970</v>
      </c>
      <c r="B448" s="166">
        <v>8433375022742</v>
      </c>
      <c r="C448" s="167" t="s">
        <v>154</v>
      </c>
      <c r="D448" s="184" t="s">
        <v>971</v>
      </c>
      <c r="E448" s="173" t="s">
        <v>1926</v>
      </c>
      <c r="F448" s="325">
        <v>4.79</v>
      </c>
      <c r="G448" s="211"/>
      <c r="H448" s="80"/>
      <c r="I448" s="76">
        <v>1.7000000000000001E-2</v>
      </c>
      <c r="J448" s="100">
        <v>10</v>
      </c>
      <c r="K448" s="52">
        <v>200</v>
      </c>
      <c r="L448" s="52" t="s">
        <v>148</v>
      </c>
      <c r="M448" s="53">
        <v>7200</v>
      </c>
      <c r="N448" s="80"/>
      <c r="O448" s="29" t="s">
        <v>809</v>
      </c>
      <c r="P448" s="31">
        <v>32</v>
      </c>
      <c r="Q448" s="31">
        <v>20</v>
      </c>
      <c r="R448" s="213">
        <v>160</v>
      </c>
      <c r="S448" s="33">
        <v>25</v>
      </c>
      <c r="T448" s="39"/>
      <c r="U448" s="39"/>
      <c r="V448" s="39"/>
      <c r="W448" s="39"/>
      <c r="Y448" s="64">
        <v>1.1536999999999999</v>
      </c>
      <c r="Z448" s="65">
        <v>8.7980000000000003E-2</v>
      </c>
      <c r="AA448" s="66">
        <v>0.63246000000000002</v>
      </c>
      <c r="AB448" s="67"/>
      <c r="AC448" s="67"/>
      <c r="AD448" s="68"/>
      <c r="AE448" s="185"/>
    </row>
    <row r="449" spans="1:31" x14ac:dyDescent="0.25">
      <c r="A449" s="169" t="s">
        <v>972</v>
      </c>
      <c r="B449" s="170">
        <v>8433375022759</v>
      </c>
      <c r="C449" s="171" t="s">
        <v>154</v>
      </c>
      <c r="D449" s="183" t="s">
        <v>973</v>
      </c>
      <c r="E449" s="174" t="s">
        <v>1926</v>
      </c>
      <c r="F449" s="326">
        <v>4.79</v>
      </c>
      <c r="G449" s="211"/>
      <c r="H449" s="80"/>
      <c r="I449" s="77">
        <v>1.7989999999999999E-2</v>
      </c>
      <c r="J449" s="101">
        <v>10</v>
      </c>
      <c r="K449" s="55">
        <v>200</v>
      </c>
      <c r="L449" s="55" t="s">
        <v>148</v>
      </c>
      <c r="M449" s="56">
        <v>7200</v>
      </c>
      <c r="N449" s="80"/>
      <c r="O449" s="34" t="s">
        <v>813</v>
      </c>
      <c r="P449" s="36">
        <v>32</v>
      </c>
      <c r="Q449" s="36">
        <v>20</v>
      </c>
      <c r="R449" s="214">
        <v>200</v>
      </c>
      <c r="S449" s="38">
        <v>25</v>
      </c>
      <c r="T449" s="39"/>
      <c r="U449" s="39"/>
      <c r="V449" s="39"/>
      <c r="W449" s="39"/>
      <c r="Y449" s="69">
        <v>1.1676</v>
      </c>
      <c r="Z449" s="70">
        <v>8.9039999999999994E-2</v>
      </c>
      <c r="AA449" s="71">
        <v>0.64007999999999998</v>
      </c>
      <c r="AB449" s="67"/>
      <c r="AC449" s="67"/>
      <c r="AD449" s="68"/>
      <c r="AE449" s="185"/>
    </row>
    <row r="450" spans="1:31" x14ac:dyDescent="0.25">
      <c r="A450" s="165" t="s">
        <v>974</v>
      </c>
      <c r="B450" s="166">
        <v>8433375022766</v>
      </c>
      <c r="C450" s="167" t="s">
        <v>154</v>
      </c>
      <c r="D450" s="184" t="s">
        <v>975</v>
      </c>
      <c r="E450" s="173" t="s">
        <v>1926</v>
      </c>
      <c r="F450" s="325">
        <v>5.08</v>
      </c>
      <c r="G450" s="12"/>
      <c r="H450" s="80"/>
      <c r="I450" s="76">
        <v>0.02</v>
      </c>
      <c r="J450" s="100">
        <v>10</v>
      </c>
      <c r="K450" s="52">
        <v>200</v>
      </c>
      <c r="L450" s="52" t="s">
        <v>148</v>
      </c>
      <c r="M450" s="53">
        <v>7200</v>
      </c>
      <c r="N450" s="80"/>
      <c r="O450" s="29" t="s">
        <v>817</v>
      </c>
      <c r="P450" s="31">
        <v>32</v>
      </c>
      <c r="Q450" s="31">
        <v>25</v>
      </c>
      <c r="R450" s="213">
        <v>50</v>
      </c>
      <c r="S450" s="33">
        <v>25</v>
      </c>
      <c r="T450" s="39"/>
      <c r="U450" s="39"/>
      <c r="V450" s="39"/>
      <c r="W450" s="39"/>
      <c r="Y450" s="64">
        <v>1.4178000000000002</v>
      </c>
      <c r="Z450" s="65">
        <v>0.10812000000000001</v>
      </c>
      <c r="AA450" s="66">
        <v>0.77724000000000004</v>
      </c>
      <c r="AB450" s="67"/>
      <c r="AC450" s="67"/>
      <c r="AD450" s="157"/>
      <c r="AE450" s="185"/>
    </row>
    <row r="451" spans="1:31" x14ac:dyDescent="0.25">
      <c r="A451" s="169" t="s">
        <v>976</v>
      </c>
      <c r="B451" s="170">
        <v>8433375022773</v>
      </c>
      <c r="C451" s="171" t="s">
        <v>154</v>
      </c>
      <c r="D451" s="183" t="s">
        <v>977</v>
      </c>
      <c r="E451" s="174" t="s">
        <v>1926</v>
      </c>
      <c r="F451" s="326">
        <v>4.96</v>
      </c>
      <c r="G451" s="12"/>
      <c r="H451" s="80"/>
      <c r="I451" s="77">
        <v>1.9199999999999998E-2</v>
      </c>
      <c r="J451" s="101">
        <v>10</v>
      </c>
      <c r="K451" s="55">
        <v>200</v>
      </c>
      <c r="L451" s="55" t="s">
        <v>148</v>
      </c>
      <c r="M451" s="56">
        <v>7200</v>
      </c>
      <c r="N451" s="80"/>
      <c r="O451" s="34" t="s">
        <v>821</v>
      </c>
      <c r="P451" s="36">
        <v>32</v>
      </c>
      <c r="Q451" s="36">
        <v>25</v>
      </c>
      <c r="R451" s="214">
        <v>63</v>
      </c>
      <c r="S451" s="38">
        <v>25</v>
      </c>
      <c r="T451" s="39"/>
      <c r="U451" s="39"/>
      <c r="V451" s="39"/>
      <c r="W451" s="39"/>
      <c r="Y451" s="69">
        <v>1.3343999999999998</v>
      </c>
      <c r="Z451" s="70">
        <v>0.10175999999999999</v>
      </c>
      <c r="AA451" s="71">
        <v>0.73151999999999995</v>
      </c>
      <c r="AB451" s="67"/>
      <c r="AC451" s="67"/>
      <c r="AD451" s="68"/>
      <c r="AE451" s="185"/>
    </row>
    <row r="452" spans="1:31" x14ac:dyDescent="0.25">
      <c r="A452" s="165" t="s">
        <v>978</v>
      </c>
      <c r="B452" s="166">
        <v>8433375022780</v>
      </c>
      <c r="C452" s="167" t="s">
        <v>154</v>
      </c>
      <c r="D452" s="184" t="s">
        <v>979</v>
      </c>
      <c r="E452" s="173" t="s">
        <v>1926</v>
      </c>
      <c r="F452" s="325">
        <v>5.08</v>
      </c>
      <c r="G452" s="12"/>
      <c r="H452" s="80"/>
      <c r="I452" s="76">
        <v>1.9E-2</v>
      </c>
      <c r="J452" s="100">
        <v>10</v>
      </c>
      <c r="K452" s="52">
        <v>200</v>
      </c>
      <c r="L452" s="52" t="s">
        <v>148</v>
      </c>
      <c r="M452" s="53">
        <v>7200</v>
      </c>
      <c r="N452" s="80"/>
      <c r="O452" s="29" t="s">
        <v>825</v>
      </c>
      <c r="P452" s="31">
        <v>32</v>
      </c>
      <c r="Q452" s="31">
        <v>25</v>
      </c>
      <c r="R452" s="213">
        <v>75</v>
      </c>
      <c r="S452" s="33">
        <v>25</v>
      </c>
      <c r="T452" s="39"/>
      <c r="U452" s="39"/>
      <c r="V452" s="39"/>
      <c r="W452" s="39"/>
      <c r="Y452" s="64">
        <v>1.3343999999999998</v>
      </c>
      <c r="Z452" s="65">
        <v>0.10175999999999999</v>
      </c>
      <c r="AA452" s="66">
        <v>0.73151999999999995</v>
      </c>
      <c r="AB452" s="67"/>
      <c r="AC452" s="67"/>
      <c r="AD452" s="68"/>
      <c r="AE452" s="185"/>
    </row>
    <row r="453" spans="1:31" x14ac:dyDescent="0.25">
      <c r="A453" s="169" t="s">
        <v>980</v>
      </c>
      <c r="B453" s="170">
        <v>8433375022797</v>
      </c>
      <c r="C453" s="171" t="s">
        <v>154</v>
      </c>
      <c r="D453" s="183" t="s">
        <v>981</v>
      </c>
      <c r="E453" s="174" t="s">
        <v>1926</v>
      </c>
      <c r="F453" s="326">
        <v>5.08</v>
      </c>
      <c r="G453" s="12"/>
      <c r="H453" s="80"/>
      <c r="I453" s="77">
        <v>1.9199999999999998E-2</v>
      </c>
      <c r="J453" s="101">
        <v>10</v>
      </c>
      <c r="K453" s="55">
        <v>200</v>
      </c>
      <c r="L453" s="55" t="s">
        <v>148</v>
      </c>
      <c r="M453" s="56">
        <v>7200</v>
      </c>
      <c r="N453" s="80"/>
      <c r="O453" s="34" t="s">
        <v>829</v>
      </c>
      <c r="P453" s="36">
        <v>32</v>
      </c>
      <c r="Q453" s="36">
        <v>25</v>
      </c>
      <c r="R453" s="214">
        <v>90</v>
      </c>
      <c r="S453" s="38">
        <v>25</v>
      </c>
      <c r="T453" s="39"/>
      <c r="U453" s="39"/>
      <c r="V453" s="39"/>
      <c r="W453" s="39"/>
      <c r="Y453" s="69">
        <v>1.3343999999999998</v>
      </c>
      <c r="Z453" s="70">
        <v>0.10175999999999999</v>
      </c>
      <c r="AA453" s="71">
        <v>0.73151999999999995</v>
      </c>
      <c r="AB453" s="67"/>
      <c r="AC453" s="67"/>
      <c r="AD453" s="157" t="s">
        <v>62</v>
      </c>
      <c r="AE453" s="185"/>
    </row>
    <row r="454" spans="1:31" x14ac:dyDescent="0.25">
      <c r="A454" s="165" t="s">
        <v>982</v>
      </c>
      <c r="B454" s="166">
        <v>8433375022803</v>
      </c>
      <c r="C454" s="167" t="s">
        <v>154</v>
      </c>
      <c r="D454" s="184" t="s">
        <v>983</v>
      </c>
      <c r="E454" s="173" t="s">
        <v>1926</v>
      </c>
      <c r="F454" s="325">
        <v>5.08</v>
      </c>
      <c r="G454" s="12"/>
      <c r="H454" s="80"/>
      <c r="I454" s="76">
        <v>1.9E-2</v>
      </c>
      <c r="J454" s="100">
        <v>10</v>
      </c>
      <c r="K454" s="52">
        <v>200</v>
      </c>
      <c r="L454" s="52" t="s">
        <v>148</v>
      </c>
      <c r="M454" s="53">
        <v>7200</v>
      </c>
      <c r="N454" s="80"/>
      <c r="O454" s="29" t="s">
        <v>833</v>
      </c>
      <c r="P454" s="31">
        <v>32</v>
      </c>
      <c r="Q454" s="31">
        <v>25</v>
      </c>
      <c r="R454" s="213">
        <v>110</v>
      </c>
      <c r="S454" s="33">
        <v>25</v>
      </c>
      <c r="T454" s="39"/>
      <c r="U454" s="39"/>
      <c r="V454" s="39"/>
      <c r="W454" s="39"/>
      <c r="Y454" s="64">
        <v>1.3205</v>
      </c>
      <c r="Z454" s="65">
        <v>0.1007</v>
      </c>
      <c r="AA454" s="66">
        <v>0.72389999999999999</v>
      </c>
      <c r="AB454" s="67"/>
      <c r="AC454" s="67"/>
      <c r="AD454" s="68"/>
      <c r="AE454" s="185"/>
    </row>
    <row r="455" spans="1:31" x14ac:dyDescent="0.25">
      <c r="A455" s="169" t="s">
        <v>984</v>
      </c>
      <c r="B455" s="170">
        <v>8433375022810</v>
      </c>
      <c r="C455" s="171" t="s">
        <v>154</v>
      </c>
      <c r="D455" s="183" t="s">
        <v>985</v>
      </c>
      <c r="E455" s="174" t="s">
        <v>1926</v>
      </c>
      <c r="F455" s="326">
        <v>5.08</v>
      </c>
      <c r="G455" s="211"/>
      <c r="H455" s="80"/>
      <c r="I455" s="77">
        <v>1.9E-2</v>
      </c>
      <c r="J455" s="101">
        <v>10</v>
      </c>
      <c r="K455" s="55">
        <v>200</v>
      </c>
      <c r="L455" s="55" t="s">
        <v>148</v>
      </c>
      <c r="M455" s="56">
        <v>7200</v>
      </c>
      <c r="N455" s="80"/>
      <c r="O455" s="34" t="s">
        <v>837</v>
      </c>
      <c r="P455" s="36">
        <v>32</v>
      </c>
      <c r="Q455" s="36">
        <v>25</v>
      </c>
      <c r="R455" s="214">
        <v>125</v>
      </c>
      <c r="S455" s="38">
        <v>25</v>
      </c>
      <c r="T455" s="39"/>
      <c r="U455" s="39"/>
      <c r="V455" s="39"/>
      <c r="W455" s="39"/>
      <c r="Y455" s="69">
        <v>1.32745</v>
      </c>
      <c r="Z455" s="70">
        <v>0.10122999999999999</v>
      </c>
      <c r="AA455" s="71">
        <v>0.72770999999999997</v>
      </c>
      <c r="AB455" s="67"/>
      <c r="AC455" s="67"/>
      <c r="AD455" s="68"/>
      <c r="AE455" s="185"/>
    </row>
    <row r="456" spans="1:31" x14ac:dyDescent="0.25">
      <c r="A456" s="165" t="s">
        <v>986</v>
      </c>
      <c r="B456" s="166">
        <v>8433375022827</v>
      </c>
      <c r="C456" s="167" t="s">
        <v>154</v>
      </c>
      <c r="D456" s="184" t="s">
        <v>987</v>
      </c>
      <c r="E456" s="173" t="s">
        <v>1926</v>
      </c>
      <c r="F456" s="325">
        <v>5.17</v>
      </c>
      <c r="G456" s="211"/>
      <c r="H456" s="80"/>
      <c r="I456" s="76">
        <v>0.02</v>
      </c>
      <c r="J456" s="100">
        <v>10</v>
      </c>
      <c r="K456" s="52">
        <v>200</v>
      </c>
      <c r="L456" s="52" t="s">
        <v>148</v>
      </c>
      <c r="M456" s="53">
        <v>7200</v>
      </c>
      <c r="N456" s="80"/>
      <c r="O456" s="29" t="s">
        <v>841</v>
      </c>
      <c r="P456" s="31">
        <v>32</v>
      </c>
      <c r="Q456" s="31">
        <v>25</v>
      </c>
      <c r="R456" s="213">
        <v>160</v>
      </c>
      <c r="S456" s="33">
        <v>25</v>
      </c>
      <c r="T456" s="39"/>
      <c r="U456" s="39"/>
      <c r="V456" s="39"/>
      <c r="W456" s="39"/>
      <c r="Y456" s="64">
        <v>1.3969499999999999</v>
      </c>
      <c r="Z456" s="65">
        <v>0.10653</v>
      </c>
      <c r="AA456" s="66">
        <v>0.76580999999999999</v>
      </c>
      <c r="AB456" s="67"/>
      <c r="AC456" s="67"/>
      <c r="AD456" s="307"/>
      <c r="AE456" s="185"/>
    </row>
    <row r="457" spans="1:31" x14ac:dyDescent="0.25">
      <c r="A457" s="169" t="s">
        <v>988</v>
      </c>
      <c r="B457" s="170">
        <v>8433375022834</v>
      </c>
      <c r="C457" s="171" t="s">
        <v>154</v>
      </c>
      <c r="D457" s="183" t="s">
        <v>989</v>
      </c>
      <c r="E457" s="174" t="s">
        <v>1926</v>
      </c>
      <c r="F457" s="326">
        <v>5.08</v>
      </c>
      <c r="G457" s="211"/>
      <c r="H457" s="80"/>
      <c r="I457" s="77">
        <v>0.02</v>
      </c>
      <c r="J457" s="101">
        <v>10</v>
      </c>
      <c r="K457" s="55">
        <v>200</v>
      </c>
      <c r="L457" s="55" t="s">
        <v>148</v>
      </c>
      <c r="M457" s="56">
        <v>7200</v>
      </c>
      <c r="N457" s="80"/>
      <c r="O457" s="34" t="s">
        <v>845</v>
      </c>
      <c r="P457" s="36">
        <v>32</v>
      </c>
      <c r="Q457" s="36">
        <v>25</v>
      </c>
      <c r="R457" s="214">
        <v>200</v>
      </c>
      <c r="S457" s="38">
        <v>25</v>
      </c>
      <c r="T457" s="39"/>
      <c r="U457" s="39"/>
      <c r="V457" s="39"/>
      <c r="W457" s="39"/>
      <c r="Y457" s="69">
        <v>1.3969499999999999</v>
      </c>
      <c r="Z457" s="70">
        <v>0.10653</v>
      </c>
      <c r="AA457" s="71">
        <v>0.76580999999999999</v>
      </c>
      <c r="AB457" s="67"/>
      <c r="AC457" s="67"/>
      <c r="AD457" s="308"/>
      <c r="AE457" s="185"/>
    </row>
    <row r="458" spans="1:31" x14ac:dyDescent="0.25">
      <c r="A458" s="165" t="s">
        <v>990</v>
      </c>
      <c r="B458" s="166">
        <v>8433375022841</v>
      </c>
      <c r="C458" s="167" t="s">
        <v>154</v>
      </c>
      <c r="D458" s="184" t="s">
        <v>991</v>
      </c>
      <c r="E458" s="173" t="s">
        <v>1926</v>
      </c>
      <c r="F458" s="325">
        <v>9.1999999999999993</v>
      </c>
      <c r="G458" s="12"/>
      <c r="H458" s="80"/>
      <c r="I458" s="76">
        <v>0.05</v>
      </c>
      <c r="J458" s="100">
        <v>10</v>
      </c>
      <c r="K458" s="52">
        <v>200</v>
      </c>
      <c r="L458" s="52" t="s">
        <v>148</v>
      </c>
      <c r="M458" s="53">
        <v>7200</v>
      </c>
      <c r="N458" s="80"/>
      <c r="O458" s="29" t="s">
        <v>861</v>
      </c>
      <c r="P458" s="31">
        <v>50</v>
      </c>
      <c r="Q458" s="31">
        <v>32</v>
      </c>
      <c r="R458" s="213">
        <v>90</v>
      </c>
      <c r="S458" s="33">
        <v>25</v>
      </c>
      <c r="T458" s="39"/>
      <c r="U458" s="39"/>
      <c r="V458" s="39"/>
      <c r="W458" s="39"/>
      <c r="Y458" s="64">
        <v>3.4958499999999999</v>
      </c>
      <c r="Z458" s="65">
        <v>0.26658999999999999</v>
      </c>
      <c r="AA458" s="66">
        <v>1.9164300000000001</v>
      </c>
      <c r="AB458" s="67"/>
      <c r="AC458" s="67"/>
      <c r="AD458" s="68"/>
      <c r="AE458" s="185"/>
    </row>
    <row r="459" spans="1:31" x14ac:dyDescent="0.25">
      <c r="A459" s="169" t="s">
        <v>992</v>
      </c>
      <c r="B459" s="170">
        <v>8433375022858</v>
      </c>
      <c r="C459" s="171" t="s">
        <v>154</v>
      </c>
      <c r="D459" s="183" t="s">
        <v>993</v>
      </c>
      <c r="E459" s="174" t="s">
        <v>1926</v>
      </c>
      <c r="F459" s="326">
        <v>9.1999999999999993</v>
      </c>
      <c r="G459" s="12"/>
      <c r="H459" s="80"/>
      <c r="I459" s="77">
        <v>4.7140000000000001E-2</v>
      </c>
      <c r="J459" s="101">
        <v>10</v>
      </c>
      <c r="K459" s="55">
        <v>200</v>
      </c>
      <c r="L459" s="55" t="s">
        <v>148</v>
      </c>
      <c r="M459" s="56">
        <v>7200</v>
      </c>
      <c r="N459" s="80"/>
      <c r="O459" s="34" t="s">
        <v>865</v>
      </c>
      <c r="P459" s="36">
        <v>50</v>
      </c>
      <c r="Q459" s="36">
        <v>32</v>
      </c>
      <c r="R459" s="214">
        <v>110</v>
      </c>
      <c r="S459" s="38">
        <v>25</v>
      </c>
      <c r="T459" s="39"/>
      <c r="U459" s="39"/>
      <c r="V459" s="39"/>
      <c r="W459" s="39"/>
      <c r="Y459" s="69">
        <v>3.4993249999999998</v>
      </c>
      <c r="Z459" s="70">
        <v>0.26685500000000001</v>
      </c>
      <c r="AA459" s="71">
        <v>1.9183350000000001</v>
      </c>
      <c r="AB459" s="67"/>
      <c r="AC459" s="67"/>
      <c r="AD459" s="157"/>
      <c r="AE459" s="185"/>
    </row>
    <row r="460" spans="1:31" x14ac:dyDescent="0.25">
      <c r="A460" s="165" t="s">
        <v>994</v>
      </c>
      <c r="B460" s="166">
        <v>8433375022865</v>
      </c>
      <c r="C460" s="167" t="s">
        <v>154</v>
      </c>
      <c r="D460" s="184" t="s">
        <v>995</v>
      </c>
      <c r="E460" s="173" t="s">
        <v>1926</v>
      </c>
      <c r="F460" s="325">
        <v>9.1999999999999993</v>
      </c>
      <c r="G460" s="211"/>
      <c r="H460" s="80"/>
      <c r="I460" s="76">
        <v>4.8160000000000001E-2</v>
      </c>
      <c r="J460" s="100">
        <v>10</v>
      </c>
      <c r="K460" s="52">
        <v>200</v>
      </c>
      <c r="L460" s="52" t="s">
        <v>148</v>
      </c>
      <c r="M460" s="53">
        <v>7200</v>
      </c>
      <c r="N460" s="80"/>
      <c r="O460" s="29" t="s">
        <v>869</v>
      </c>
      <c r="P460" s="31">
        <v>50</v>
      </c>
      <c r="Q460" s="31">
        <v>32</v>
      </c>
      <c r="R460" s="213">
        <v>125</v>
      </c>
      <c r="S460" s="33">
        <v>25</v>
      </c>
      <c r="T460" s="39"/>
      <c r="U460" s="39"/>
      <c r="V460" s="39"/>
      <c r="W460" s="39"/>
      <c r="Y460" s="64">
        <v>3.5618749999999997</v>
      </c>
      <c r="Z460" s="65">
        <v>0.27162499999999995</v>
      </c>
      <c r="AA460" s="66">
        <v>1.9526250000000001</v>
      </c>
      <c r="AB460" s="67"/>
      <c r="AC460" s="67"/>
      <c r="AD460" s="68"/>
      <c r="AE460" s="185"/>
    </row>
    <row r="461" spans="1:31" x14ac:dyDescent="0.25">
      <c r="A461" s="169" t="s">
        <v>996</v>
      </c>
      <c r="B461" s="170">
        <v>8433375022872</v>
      </c>
      <c r="C461" s="171" t="s">
        <v>154</v>
      </c>
      <c r="D461" s="183" t="s">
        <v>997</v>
      </c>
      <c r="E461" s="174" t="s">
        <v>1926</v>
      </c>
      <c r="F461" s="326">
        <v>9.1999999999999993</v>
      </c>
      <c r="G461" s="211"/>
      <c r="H461" s="80"/>
      <c r="I461" s="77">
        <v>4.9000000000000002E-2</v>
      </c>
      <c r="J461" s="101">
        <v>10</v>
      </c>
      <c r="K461" s="55">
        <v>200</v>
      </c>
      <c r="L461" s="55" t="s">
        <v>148</v>
      </c>
      <c r="M461" s="56">
        <v>7200</v>
      </c>
      <c r="N461" s="80"/>
      <c r="O461" s="34" t="s">
        <v>873</v>
      </c>
      <c r="P461" s="36">
        <v>50</v>
      </c>
      <c r="Q461" s="36">
        <v>32</v>
      </c>
      <c r="R461" s="214">
        <v>160</v>
      </c>
      <c r="S461" s="38">
        <v>25</v>
      </c>
      <c r="T461" s="39"/>
      <c r="U461" s="39"/>
      <c r="V461" s="39"/>
      <c r="W461" s="39"/>
      <c r="Y461" s="69">
        <v>3.6139999999999999</v>
      </c>
      <c r="Z461" s="70">
        <v>0.27559999999999996</v>
      </c>
      <c r="AA461" s="71">
        <v>1.9812000000000001</v>
      </c>
      <c r="AB461" s="67"/>
      <c r="AC461" s="67"/>
      <c r="AD461" s="68"/>
      <c r="AE461" s="185"/>
    </row>
    <row r="462" spans="1:31" x14ac:dyDescent="0.25">
      <c r="A462" s="165" t="s">
        <v>998</v>
      </c>
      <c r="B462" s="166">
        <v>8433375022889</v>
      </c>
      <c r="C462" s="167" t="s">
        <v>154</v>
      </c>
      <c r="D462" s="184" t="s">
        <v>999</v>
      </c>
      <c r="E462" s="173" t="s">
        <v>1926</v>
      </c>
      <c r="F462" s="325">
        <v>9.1999999999999993</v>
      </c>
      <c r="G462" s="211"/>
      <c r="H462" s="80"/>
      <c r="I462" s="76">
        <v>5.2380000000000003E-2</v>
      </c>
      <c r="J462" s="100">
        <v>10</v>
      </c>
      <c r="K462" s="52">
        <v>200</v>
      </c>
      <c r="L462" s="52" t="s">
        <v>148</v>
      </c>
      <c r="M462" s="53">
        <v>7200</v>
      </c>
      <c r="N462" s="80"/>
      <c r="O462" s="29" t="s">
        <v>877</v>
      </c>
      <c r="P462" s="31">
        <v>50</v>
      </c>
      <c r="Q462" s="31">
        <v>32</v>
      </c>
      <c r="R462" s="213">
        <v>200</v>
      </c>
      <c r="S462" s="33">
        <v>25</v>
      </c>
      <c r="T462" s="39"/>
      <c r="U462" s="39"/>
      <c r="V462" s="39"/>
      <c r="W462" s="39"/>
      <c r="Y462" s="64">
        <v>3.6835</v>
      </c>
      <c r="Z462" s="65">
        <v>0.28089999999999998</v>
      </c>
      <c r="AA462" s="66">
        <v>2.0192999999999999</v>
      </c>
      <c r="AB462" s="67"/>
      <c r="AC462" s="67"/>
      <c r="AD462" s="157"/>
      <c r="AE462" s="185"/>
    </row>
    <row r="463" spans="1:31" x14ac:dyDescent="0.25">
      <c r="A463" s="169" t="s">
        <v>1000</v>
      </c>
      <c r="B463" s="170">
        <v>8433375022896</v>
      </c>
      <c r="C463" s="171" t="s">
        <v>154</v>
      </c>
      <c r="D463" s="183" t="s">
        <v>1001</v>
      </c>
      <c r="E463" s="174" t="s">
        <v>1926</v>
      </c>
      <c r="F463" s="326">
        <v>10.039999999999999</v>
      </c>
      <c r="G463" s="12"/>
      <c r="H463" s="80"/>
      <c r="I463" s="77">
        <v>5.5300000000000002E-2</v>
      </c>
      <c r="J463" s="101">
        <v>10</v>
      </c>
      <c r="K463" s="55">
        <v>60</v>
      </c>
      <c r="L463" s="55" t="s">
        <v>148</v>
      </c>
      <c r="M463" s="56">
        <v>2160</v>
      </c>
      <c r="N463" s="80"/>
      <c r="O463" s="34" t="s">
        <v>881</v>
      </c>
      <c r="P463" s="36">
        <v>50</v>
      </c>
      <c r="Q463" s="36">
        <v>40</v>
      </c>
      <c r="R463" s="214">
        <v>90</v>
      </c>
      <c r="S463" s="38">
        <v>35</v>
      </c>
      <c r="T463" s="39"/>
      <c r="U463" s="39"/>
      <c r="V463" s="39"/>
      <c r="W463" s="39"/>
      <c r="Y463" s="69">
        <v>3.84335</v>
      </c>
      <c r="Z463" s="70">
        <v>0.29309000000000002</v>
      </c>
      <c r="AA463" s="71">
        <v>2.1069300000000002</v>
      </c>
      <c r="AB463" s="67"/>
      <c r="AC463" s="67"/>
      <c r="AD463" s="68"/>
      <c r="AE463" s="185"/>
    </row>
    <row r="464" spans="1:31" x14ac:dyDescent="0.25">
      <c r="A464" s="165" t="s">
        <v>1002</v>
      </c>
      <c r="B464" s="166">
        <v>8433375022902</v>
      </c>
      <c r="C464" s="167" t="s">
        <v>154</v>
      </c>
      <c r="D464" s="184" t="s">
        <v>1003</v>
      </c>
      <c r="E464" s="173" t="s">
        <v>1926</v>
      </c>
      <c r="F464" s="325">
        <v>10.039999999999999</v>
      </c>
      <c r="G464" s="12"/>
      <c r="H464" s="80"/>
      <c r="I464" s="76">
        <v>5.4010000000000002E-2</v>
      </c>
      <c r="J464" s="100">
        <v>10</v>
      </c>
      <c r="K464" s="52">
        <v>60</v>
      </c>
      <c r="L464" s="52" t="s">
        <v>148</v>
      </c>
      <c r="M464" s="53">
        <v>2160</v>
      </c>
      <c r="N464" s="80"/>
      <c r="O464" s="29" t="s">
        <v>885</v>
      </c>
      <c r="P464" s="31">
        <v>50</v>
      </c>
      <c r="Q464" s="31">
        <v>40</v>
      </c>
      <c r="R464" s="213">
        <v>110</v>
      </c>
      <c r="S464" s="33">
        <v>35</v>
      </c>
      <c r="T464" s="39"/>
      <c r="U464" s="39"/>
      <c r="V464" s="39"/>
      <c r="W464" s="39"/>
      <c r="Y464" s="64">
        <v>3.9406500000000002</v>
      </c>
      <c r="Z464" s="65">
        <v>0.30051</v>
      </c>
      <c r="AA464" s="66">
        <v>2.1602700000000001</v>
      </c>
      <c r="AB464" s="67"/>
      <c r="AC464" s="67"/>
      <c r="AD464" s="68"/>
      <c r="AE464" s="185"/>
    </row>
    <row r="465" spans="1:52" x14ac:dyDescent="0.25">
      <c r="A465" s="169" t="s">
        <v>1004</v>
      </c>
      <c r="B465" s="170">
        <v>8433375022919</v>
      </c>
      <c r="C465" s="171" t="s">
        <v>154</v>
      </c>
      <c r="D465" s="183" t="s">
        <v>1005</v>
      </c>
      <c r="E465" s="174" t="s">
        <v>1926</v>
      </c>
      <c r="F465" s="326">
        <v>10.039999999999999</v>
      </c>
      <c r="G465" s="12"/>
      <c r="H465" s="80"/>
      <c r="I465" s="77">
        <v>5.3249999999999999E-2</v>
      </c>
      <c r="J465" s="101">
        <v>10</v>
      </c>
      <c r="K465" s="55">
        <v>60</v>
      </c>
      <c r="L465" s="55" t="s">
        <v>148</v>
      </c>
      <c r="M465" s="56">
        <v>2160</v>
      </c>
      <c r="N465" s="80"/>
      <c r="O465" s="34" t="s">
        <v>889</v>
      </c>
      <c r="P465" s="36">
        <v>50</v>
      </c>
      <c r="Q465" s="36">
        <v>40</v>
      </c>
      <c r="R465" s="214">
        <v>125</v>
      </c>
      <c r="S465" s="38">
        <v>35</v>
      </c>
      <c r="T465" s="39"/>
      <c r="U465" s="39"/>
      <c r="V465" s="39"/>
      <c r="W465" s="39"/>
      <c r="Y465" s="69">
        <v>3.8781000000000003</v>
      </c>
      <c r="Z465" s="70">
        <v>0.29574</v>
      </c>
      <c r="AA465" s="71">
        <v>2.1259800000000002</v>
      </c>
      <c r="AB465" s="67"/>
      <c r="AC465" s="67"/>
      <c r="AD465" s="68"/>
      <c r="AE465" s="185"/>
    </row>
    <row r="466" spans="1:52" x14ac:dyDescent="0.25">
      <c r="A466" s="165" t="s">
        <v>1006</v>
      </c>
      <c r="B466" s="166">
        <v>8433375022926</v>
      </c>
      <c r="C466" s="167" t="s">
        <v>154</v>
      </c>
      <c r="D466" s="184" t="s">
        <v>1007</v>
      </c>
      <c r="E466" s="173" t="s">
        <v>1926</v>
      </c>
      <c r="F466" s="325">
        <v>10.039999999999999</v>
      </c>
      <c r="G466" s="211"/>
      <c r="H466" s="80"/>
      <c r="I466" s="76">
        <v>5.6000000000000001E-2</v>
      </c>
      <c r="J466" s="100">
        <v>10</v>
      </c>
      <c r="K466" s="52">
        <v>60</v>
      </c>
      <c r="L466" s="52" t="s">
        <v>148</v>
      </c>
      <c r="M466" s="53">
        <v>2160</v>
      </c>
      <c r="N466" s="80"/>
      <c r="O466" s="29" t="s">
        <v>893</v>
      </c>
      <c r="P466" s="31">
        <v>50</v>
      </c>
      <c r="Q466" s="31">
        <v>40</v>
      </c>
      <c r="R466" s="213">
        <v>160</v>
      </c>
      <c r="S466" s="33">
        <v>35</v>
      </c>
      <c r="T466" s="39"/>
      <c r="U466" s="39"/>
      <c r="V466" s="39"/>
      <c r="W466" s="39"/>
      <c r="Y466" s="64">
        <v>3.9615</v>
      </c>
      <c r="Z466" s="65">
        <v>0.30209999999999998</v>
      </c>
      <c r="AA466" s="66">
        <v>2.1717</v>
      </c>
      <c r="AB466" s="67"/>
      <c r="AC466" s="67"/>
      <c r="AD466" s="68"/>
      <c r="AE466" s="185"/>
    </row>
    <row r="467" spans="1:52" x14ac:dyDescent="0.25">
      <c r="A467" s="169" t="s">
        <v>1008</v>
      </c>
      <c r="B467" s="170">
        <v>8433375022933</v>
      </c>
      <c r="C467" s="171" t="s">
        <v>154</v>
      </c>
      <c r="D467" s="183" t="s">
        <v>1009</v>
      </c>
      <c r="E467" s="174" t="s">
        <v>1926</v>
      </c>
      <c r="F467" s="326">
        <v>10.24</v>
      </c>
      <c r="G467" s="211"/>
      <c r="H467" s="80"/>
      <c r="I467" s="77">
        <v>6.198E-2</v>
      </c>
      <c r="J467" s="101">
        <v>10</v>
      </c>
      <c r="K467" s="55">
        <v>60</v>
      </c>
      <c r="L467" s="55" t="s">
        <v>148</v>
      </c>
      <c r="M467" s="56">
        <v>2160</v>
      </c>
      <c r="N467" s="80"/>
      <c r="O467" s="34" t="s">
        <v>897</v>
      </c>
      <c r="P467" s="36">
        <v>50</v>
      </c>
      <c r="Q467" s="36">
        <v>40</v>
      </c>
      <c r="R467" s="214">
        <v>200</v>
      </c>
      <c r="S467" s="38">
        <v>35</v>
      </c>
      <c r="T467" s="39"/>
      <c r="U467" s="39"/>
      <c r="V467" s="39"/>
      <c r="W467" s="39"/>
      <c r="Y467" s="69">
        <v>4.1873750000000003</v>
      </c>
      <c r="Z467" s="70">
        <v>0.31932499999999997</v>
      </c>
      <c r="AA467" s="71">
        <v>2.295525</v>
      </c>
      <c r="AB467" s="67"/>
      <c r="AC467" s="67"/>
      <c r="AD467" s="68"/>
      <c r="AE467" s="185"/>
    </row>
    <row r="468" spans="1:52" x14ac:dyDescent="0.25">
      <c r="A468" s="165" t="s">
        <v>1010</v>
      </c>
      <c r="B468" s="166">
        <v>8433375022940</v>
      </c>
      <c r="C468" s="167" t="s">
        <v>154</v>
      </c>
      <c r="D468" s="184" t="s">
        <v>1011</v>
      </c>
      <c r="E468" s="173" t="s">
        <v>1926</v>
      </c>
      <c r="F468" s="325">
        <v>10.039999999999999</v>
      </c>
      <c r="G468" s="211"/>
      <c r="H468" s="80"/>
      <c r="I468" s="76">
        <v>6.198E-2</v>
      </c>
      <c r="J468" s="100">
        <v>10</v>
      </c>
      <c r="K468" s="52">
        <v>60</v>
      </c>
      <c r="L468" s="52" t="s">
        <v>148</v>
      </c>
      <c r="M468" s="53">
        <v>2160</v>
      </c>
      <c r="N468" s="80"/>
      <c r="O468" s="29" t="s">
        <v>901</v>
      </c>
      <c r="P468" s="31">
        <v>50</v>
      </c>
      <c r="Q468" s="31">
        <v>40</v>
      </c>
      <c r="R468" s="213">
        <v>250</v>
      </c>
      <c r="S468" s="33">
        <v>35</v>
      </c>
      <c r="T468" s="39"/>
      <c r="U468" s="39"/>
      <c r="V468" s="39"/>
      <c r="W468" s="39"/>
      <c r="Y468" s="64">
        <v>4.3020499999999995</v>
      </c>
      <c r="Z468" s="65">
        <v>0.32806999999999997</v>
      </c>
      <c r="AA468" s="66">
        <v>2.35839</v>
      </c>
      <c r="AB468" s="67"/>
      <c r="AC468" s="67"/>
      <c r="AD468" s="68"/>
      <c r="AE468" s="185"/>
    </row>
    <row r="469" spans="1:52" x14ac:dyDescent="0.25">
      <c r="A469" s="169" t="s">
        <v>1012</v>
      </c>
      <c r="B469" s="170">
        <v>8433375022957</v>
      </c>
      <c r="C469" s="171" t="s">
        <v>154</v>
      </c>
      <c r="D469" s="183" t="s">
        <v>1013</v>
      </c>
      <c r="E469" s="174" t="s">
        <v>1926</v>
      </c>
      <c r="F469" s="326">
        <v>10.039999999999999</v>
      </c>
      <c r="G469" s="211"/>
      <c r="H469" s="80"/>
      <c r="I469" s="77">
        <v>6.7040000000000002E-2</v>
      </c>
      <c r="J469" s="101">
        <v>10</v>
      </c>
      <c r="K469" s="55">
        <v>60</v>
      </c>
      <c r="L469" s="55" t="s">
        <v>148</v>
      </c>
      <c r="M469" s="56">
        <v>2160</v>
      </c>
      <c r="N469" s="80"/>
      <c r="O469" s="34" t="s">
        <v>905</v>
      </c>
      <c r="P469" s="36">
        <v>50</v>
      </c>
      <c r="Q469" s="36">
        <v>40</v>
      </c>
      <c r="R469" s="214">
        <v>315</v>
      </c>
      <c r="S469" s="38">
        <v>35</v>
      </c>
      <c r="T469" s="39"/>
      <c r="U469" s="39"/>
      <c r="V469" s="39"/>
      <c r="W469" s="39"/>
      <c r="Y469" s="69">
        <v>4.37155</v>
      </c>
      <c r="Z469" s="70">
        <v>0.33337</v>
      </c>
      <c r="AA469" s="71">
        <v>2.39649</v>
      </c>
      <c r="AB469" s="67"/>
      <c r="AC469" s="67"/>
      <c r="AD469" s="68"/>
      <c r="AE469" s="185"/>
    </row>
    <row r="470" spans="1:52" x14ac:dyDescent="0.25">
      <c r="A470" s="165" t="s">
        <v>1014</v>
      </c>
      <c r="B470" s="166">
        <v>8433375022964</v>
      </c>
      <c r="C470" s="167" t="s">
        <v>154</v>
      </c>
      <c r="D470" s="184" t="s">
        <v>1015</v>
      </c>
      <c r="E470" s="173" t="s">
        <v>1926</v>
      </c>
      <c r="F470" s="325">
        <v>12.69</v>
      </c>
      <c r="G470" s="12"/>
      <c r="H470" s="80"/>
      <c r="I470" s="76">
        <v>0.124</v>
      </c>
      <c r="J470" s="100">
        <v>5</v>
      </c>
      <c r="K470" s="52">
        <v>60</v>
      </c>
      <c r="L470" s="52" t="s">
        <v>148</v>
      </c>
      <c r="M470" s="53">
        <v>2160</v>
      </c>
      <c r="N470" s="80"/>
      <c r="O470" s="29" t="s">
        <v>913</v>
      </c>
      <c r="P470" s="31">
        <v>63</v>
      </c>
      <c r="Q470" s="31">
        <v>50</v>
      </c>
      <c r="R470" s="213">
        <v>110</v>
      </c>
      <c r="S470" s="33">
        <v>35</v>
      </c>
      <c r="T470" s="39"/>
      <c r="U470" s="39"/>
      <c r="V470" s="39"/>
      <c r="W470" s="39"/>
      <c r="Y470" s="64">
        <v>8.6180000000000003</v>
      </c>
      <c r="Z470" s="65">
        <v>0.65720000000000001</v>
      </c>
      <c r="AA470" s="66">
        <v>4.7244000000000002</v>
      </c>
      <c r="AB470" s="67"/>
      <c r="AC470" s="67"/>
      <c r="AD470" s="68"/>
      <c r="AE470" s="185"/>
    </row>
    <row r="471" spans="1:52" x14ac:dyDescent="0.25">
      <c r="A471" s="169" t="s">
        <v>1016</v>
      </c>
      <c r="B471" s="170">
        <v>8433375022971</v>
      </c>
      <c r="C471" s="171" t="s">
        <v>154</v>
      </c>
      <c r="D471" s="183" t="s">
        <v>1017</v>
      </c>
      <c r="E471" s="174" t="s">
        <v>1926</v>
      </c>
      <c r="F471" s="326">
        <v>12.44</v>
      </c>
      <c r="G471" s="12"/>
      <c r="H471" s="80"/>
      <c r="I471" s="77">
        <v>0.12198000000000001</v>
      </c>
      <c r="J471" s="101">
        <v>5</v>
      </c>
      <c r="K471" s="55">
        <v>50</v>
      </c>
      <c r="L471" s="55" t="s">
        <v>148</v>
      </c>
      <c r="M471" s="56">
        <v>1800</v>
      </c>
      <c r="N471" s="80"/>
      <c r="O471" s="34" t="s">
        <v>917</v>
      </c>
      <c r="P471" s="36">
        <v>63</v>
      </c>
      <c r="Q471" s="36">
        <v>50</v>
      </c>
      <c r="R471" s="214">
        <v>125</v>
      </c>
      <c r="S471" s="38">
        <v>35</v>
      </c>
      <c r="T471" s="39"/>
      <c r="U471" s="39"/>
      <c r="V471" s="39"/>
      <c r="W471" s="39"/>
      <c r="Y471" s="69">
        <v>8.6875</v>
      </c>
      <c r="Z471" s="70">
        <v>0.66249999999999998</v>
      </c>
      <c r="AA471" s="71">
        <v>4.7625000000000002</v>
      </c>
      <c r="AB471" s="67"/>
      <c r="AC471" s="67"/>
      <c r="AD471" s="68"/>
      <c r="AE471" s="185"/>
    </row>
    <row r="472" spans="1:52" x14ac:dyDescent="0.25">
      <c r="A472" s="165" t="s">
        <v>1018</v>
      </c>
      <c r="B472" s="166">
        <v>8433375022988</v>
      </c>
      <c r="C472" s="167" t="s">
        <v>154</v>
      </c>
      <c r="D472" s="184" t="s">
        <v>1019</v>
      </c>
      <c r="E472" s="173" t="s">
        <v>1926</v>
      </c>
      <c r="F472" s="325">
        <v>12.22</v>
      </c>
      <c r="G472" s="211"/>
      <c r="H472" s="80"/>
      <c r="I472" s="76">
        <v>0.13</v>
      </c>
      <c r="J472" s="100">
        <v>5</v>
      </c>
      <c r="K472" s="52">
        <v>60</v>
      </c>
      <c r="L472" s="52" t="s">
        <v>148</v>
      </c>
      <c r="M472" s="53">
        <v>2160</v>
      </c>
      <c r="N472" s="80"/>
      <c r="O472" s="29" t="s">
        <v>933</v>
      </c>
      <c r="P472" s="31">
        <v>63</v>
      </c>
      <c r="Q472" s="31">
        <v>50</v>
      </c>
      <c r="R472" s="213">
        <v>160</v>
      </c>
      <c r="S472" s="33">
        <v>35</v>
      </c>
      <c r="T472" s="39"/>
      <c r="U472" s="39"/>
      <c r="V472" s="39"/>
      <c r="W472" s="39"/>
      <c r="Y472" s="64">
        <v>9.0350000000000001</v>
      </c>
      <c r="Z472" s="65">
        <v>0.68899999999999995</v>
      </c>
      <c r="AA472" s="66">
        <v>4.9530000000000003</v>
      </c>
      <c r="AB472" s="67"/>
      <c r="AC472" s="67"/>
      <c r="AD472" s="68"/>
      <c r="AE472" s="185"/>
    </row>
    <row r="473" spans="1:52" x14ac:dyDescent="0.25">
      <c r="A473" s="169" t="s">
        <v>1020</v>
      </c>
      <c r="B473" s="170">
        <v>8433375022995</v>
      </c>
      <c r="C473" s="171" t="s">
        <v>154</v>
      </c>
      <c r="D473" s="183" t="s">
        <v>1021</v>
      </c>
      <c r="E473" s="174" t="s">
        <v>1926</v>
      </c>
      <c r="F473" s="326">
        <v>12.44</v>
      </c>
      <c r="G473" s="211"/>
      <c r="H473" s="80"/>
      <c r="I473" s="77">
        <v>0.14000000000000001</v>
      </c>
      <c r="J473" s="101">
        <v>5</v>
      </c>
      <c r="K473" s="55">
        <v>60</v>
      </c>
      <c r="L473" s="55" t="s">
        <v>148</v>
      </c>
      <c r="M473" s="56">
        <v>2160</v>
      </c>
      <c r="N473" s="80"/>
      <c r="O473" s="34" t="s">
        <v>921</v>
      </c>
      <c r="P473" s="36">
        <v>63</v>
      </c>
      <c r="Q473" s="36">
        <v>50</v>
      </c>
      <c r="R473" s="214">
        <v>200</v>
      </c>
      <c r="S473" s="38">
        <v>35</v>
      </c>
      <c r="T473" s="39"/>
      <c r="U473" s="39"/>
      <c r="V473" s="39"/>
      <c r="W473" s="39"/>
      <c r="Y473" s="69">
        <v>9.73</v>
      </c>
      <c r="Z473" s="70">
        <v>0.74199999999999999</v>
      </c>
      <c r="AA473" s="71">
        <v>5.3340000000000005</v>
      </c>
      <c r="AB473" s="67"/>
      <c r="AC473" s="67"/>
      <c r="AD473" s="68"/>
      <c r="AE473" s="185"/>
    </row>
    <row r="474" spans="1:52" x14ac:dyDescent="0.25">
      <c r="A474" s="165" t="s">
        <v>1022</v>
      </c>
      <c r="B474" s="166">
        <v>8433375023008</v>
      </c>
      <c r="C474" s="167" t="s">
        <v>154</v>
      </c>
      <c r="D474" s="184" t="s">
        <v>1023</v>
      </c>
      <c r="E474" s="173" t="s">
        <v>1926</v>
      </c>
      <c r="F474" s="325">
        <v>12.44</v>
      </c>
      <c r="G474" s="211"/>
      <c r="H474" s="80"/>
      <c r="I474" s="76">
        <v>0.12401</v>
      </c>
      <c r="J474" s="100">
        <v>5</v>
      </c>
      <c r="K474" s="52">
        <v>60</v>
      </c>
      <c r="L474" s="52" t="s">
        <v>148</v>
      </c>
      <c r="M474" s="53">
        <v>2160</v>
      </c>
      <c r="N474" s="80"/>
      <c r="O474" s="29" t="s">
        <v>925</v>
      </c>
      <c r="P474" s="31">
        <v>63</v>
      </c>
      <c r="Q474" s="31">
        <v>50</v>
      </c>
      <c r="R474" s="213">
        <v>250</v>
      </c>
      <c r="S474" s="33">
        <v>35</v>
      </c>
      <c r="T474" s="39"/>
      <c r="U474" s="39"/>
      <c r="V474" s="39"/>
      <c r="W474" s="39"/>
      <c r="Y474" s="64">
        <v>8.9724500000000003</v>
      </c>
      <c r="Z474" s="65">
        <v>0.68422999999999989</v>
      </c>
      <c r="AA474" s="66">
        <v>4.9187099999999999</v>
      </c>
      <c r="AB474" s="67"/>
      <c r="AC474" s="67"/>
      <c r="AD474" s="68"/>
      <c r="AE474" s="185"/>
    </row>
    <row r="475" spans="1:52" x14ac:dyDescent="0.25">
      <c r="A475" s="169" t="s">
        <v>1024</v>
      </c>
      <c r="B475" s="170">
        <v>8433375023015</v>
      </c>
      <c r="C475" s="171" t="s">
        <v>154</v>
      </c>
      <c r="D475" s="183" t="s">
        <v>1025</v>
      </c>
      <c r="E475" s="174" t="s">
        <v>1926</v>
      </c>
      <c r="F475" s="326">
        <v>12.22</v>
      </c>
      <c r="G475" s="211"/>
      <c r="H475" s="80"/>
      <c r="I475" s="77">
        <v>0.12207</v>
      </c>
      <c r="J475" s="101">
        <v>5</v>
      </c>
      <c r="K475" s="55">
        <v>60</v>
      </c>
      <c r="L475" s="55" t="s">
        <v>148</v>
      </c>
      <c r="M475" s="56">
        <v>2160</v>
      </c>
      <c r="N475" s="81"/>
      <c r="O475" s="34" t="s">
        <v>1026</v>
      </c>
      <c r="P475" s="36">
        <v>63</v>
      </c>
      <c r="Q475" s="36">
        <v>50</v>
      </c>
      <c r="R475" s="214">
        <v>315</v>
      </c>
      <c r="S475" s="38">
        <v>35</v>
      </c>
      <c r="T475" s="39"/>
      <c r="U475" s="39"/>
      <c r="V475" s="39"/>
      <c r="W475" s="39"/>
      <c r="Y475" s="69">
        <v>8.8960000000000008</v>
      </c>
      <c r="Z475" s="70">
        <v>0.6784</v>
      </c>
      <c r="AA475" s="71">
        <v>4.8768000000000002</v>
      </c>
      <c r="AB475" s="67"/>
      <c r="AC475" s="67"/>
      <c r="AD475" s="68"/>
      <c r="AE475" s="185"/>
    </row>
    <row r="476" spans="1:52" x14ac:dyDescent="0.25">
      <c r="A476" s="20"/>
      <c r="B476" s="21"/>
      <c r="C476" s="10"/>
      <c r="D476" s="20"/>
      <c r="E476" s="24"/>
      <c r="F476" s="327"/>
      <c r="G476"/>
      <c r="I476" s="17"/>
      <c r="K476" s="10"/>
      <c r="L476" s="10"/>
      <c r="M476" s="24"/>
      <c r="O476" s="48"/>
      <c r="P476" s="48"/>
      <c r="Q476" s="48"/>
      <c r="R476" s="217"/>
      <c r="S476" s="39"/>
      <c r="T476" s="39"/>
      <c r="U476" s="39"/>
      <c r="V476" s="39"/>
      <c r="W476" s="39"/>
      <c r="Y476" s="192"/>
      <c r="Z476" s="192"/>
      <c r="AA476" s="192"/>
      <c r="AB476" s="193"/>
      <c r="AC476" s="193"/>
      <c r="AD476" s="201"/>
      <c r="AE476" s="242"/>
    </row>
    <row r="477" spans="1:52" x14ac:dyDescent="0.25">
      <c r="A477" s="20"/>
      <c r="B477" s="21"/>
      <c r="C477" s="10"/>
      <c r="D477" s="20"/>
      <c r="E477" s="24"/>
      <c r="F477" s="327"/>
      <c r="G477"/>
      <c r="I477" s="17"/>
      <c r="K477" s="10"/>
      <c r="L477" s="10"/>
      <c r="M477" s="24"/>
      <c r="O477" s="48"/>
      <c r="P477" s="48"/>
      <c r="Q477" s="48"/>
      <c r="R477" s="217"/>
      <c r="S477" s="39"/>
      <c r="T477" s="39"/>
      <c r="U477" s="39"/>
      <c r="V477" s="39"/>
      <c r="W477" s="39"/>
      <c r="Y477" s="192"/>
      <c r="Z477" s="192"/>
      <c r="AA477" s="192"/>
      <c r="AB477" s="193"/>
      <c r="AC477" s="193"/>
      <c r="AD477" s="201"/>
      <c r="AE477" s="242"/>
    </row>
    <row r="478" spans="1:52" ht="51" customHeight="1" x14ac:dyDescent="0.25">
      <c r="A478" s="2" t="s">
        <v>22</v>
      </c>
      <c r="B478" s="114" t="s">
        <v>23</v>
      </c>
      <c r="C478" s="2" t="s">
        <v>24</v>
      </c>
      <c r="D478" s="2" t="s">
        <v>25</v>
      </c>
      <c r="E478" s="2" t="s">
        <v>26</v>
      </c>
      <c r="F478" s="324" t="s">
        <v>138</v>
      </c>
      <c r="G478" s="275" t="s">
        <v>1</v>
      </c>
      <c r="I478" s="57" t="s">
        <v>121</v>
      </c>
      <c r="J478" s="93" t="s">
        <v>122</v>
      </c>
      <c r="K478" s="59" t="s">
        <v>123</v>
      </c>
      <c r="L478" s="58" t="s">
        <v>30</v>
      </c>
      <c r="M478" s="93" t="s">
        <v>124</v>
      </c>
      <c r="N478" s="23"/>
      <c r="O478" s="27" t="s">
        <v>139</v>
      </c>
      <c r="P478" s="28" t="s">
        <v>140</v>
      </c>
      <c r="Q478" s="28" t="s">
        <v>141</v>
      </c>
      <c r="R478" s="220" t="s">
        <v>142</v>
      </c>
      <c r="S478" s="28"/>
      <c r="T478" s="140"/>
      <c r="U478" s="140"/>
      <c r="V478" s="140"/>
      <c r="W478" s="140"/>
      <c r="X478" s="23"/>
      <c r="Y478" s="61" t="s">
        <v>34</v>
      </c>
      <c r="Z478" s="61" t="s">
        <v>35</v>
      </c>
      <c r="AA478" s="61" t="s">
        <v>36</v>
      </c>
      <c r="AB478" s="62" t="s">
        <v>37</v>
      </c>
      <c r="AC478" s="62" t="s">
        <v>38</v>
      </c>
      <c r="AD478" s="63" t="s">
        <v>39</v>
      </c>
      <c r="AE478" s="185"/>
      <c r="AZ478" s="15"/>
    </row>
    <row r="479" spans="1:52" x14ac:dyDescent="0.25">
      <c r="A479" s="165" t="s">
        <v>674</v>
      </c>
      <c r="B479" s="166" t="s">
        <v>675</v>
      </c>
      <c r="C479" s="167" t="s">
        <v>154</v>
      </c>
      <c r="D479" s="168" t="s">
        <v>676</v>
      </c>
      <c r="E479" s="173" t="s">
        <v>1926</v>
      </c>
      <c r="F479" s="325">
        <v>5.9</v>
      </c>
      <c r="G479" s="12"/>
      <c r="H479" s="80"/>
      <c r="I479" s="76">
        <v>2.699E-2</v>
      </c>
      <c r="J479" s="52" t="s">
        <v>55</v>
      </c>
      <c r="K479" s="52">
        <v>200</v>
      </c>
      <c r="L479" s="52" t="s">
        <v>148</v>
      </c>
      <c r="M479" s="53">
        <v>7200</v>
      </c>
      <c r="N479" s="79"/>
      <c r="O479" s="29">
        <v>40</v>
      </c>
      <c r="P479" s="213">
        <v>60.81</v>
      </c>
      <c r="Q479" s="31">
        <v>27.5</v>
      </c>
      <c r="R479" s="221">
        <v>18.5</v>
      </c>
      <c r="S479" s="44"/>
      <c r="T479" s="48"/>
      <c r="U479" s="48"/>
      <c r="V479" s="48"/>
      <c r="W479" s="48"/>
      <c r="Y479" s="64">
        <v>4.5175000000000001</v>
      </c>
      <c r="Z479" s="65">
        <v>0.34449999999999997</v>
      </c>
      <c r="AA479" s="66">
        <v>2.4765000000000001</v>
      </c>
      <c r="AB479" s="67"/>
      <c r="AC479" s="67"/>
      <c r="AD479" s="68"/>
      <c r="AE479" s="185"/>
    </row>
    <row r="480" spans="1:52" x14ac:dyDescent="0.25">
      <c r="A480" s="169" t="s">
        <v>677</v>
      </c>
      <c r="B480" s="170" t="s">
        <v>678</v>
      </c>
      <c r="C480" s="171" t="s">
        <v>154</v>
      </c>
      <c r="D480" s="172" t="s">
        <v>679</v>
      </c>
      <c r="E480" s="174" t="s">
        <v>1926</v>
      </c>
      <c r="F480" s="326">
        <v>7.88</v>
      </c>
      <c r="G480" s="12"/>
      <c r="H480" s="80"/>
      <c r="I480" s="77">
        <v>6.4000000000000001E-2</v>
      </c>
      <c r="J480" s="55" t="s">
        <v>55</v>
      </c>
      <c r="K480" s="55">
        <v>80</v>
      </c>
      <c r="L480" s="55" t="s">
        <v>148</v>
      </c>
      <c r="M480" s="56">
        <v>2880</v>
      </c>
      <c r="N480" s="80"/>
      <c r="O480" s="34">
        <v>50</v>
      </c>
      <c r="P480" s="214">
        <v>84.44</v>
      </c>
      <c r="Q480" s="36">
        <v>34.5</v>
      </c>
      <c r="R480" s="222">
        <v>22</v>
      </c>
      <c r="S480" s="40"/>
      <c r="T480" s="48"/>
      <c r="U480" s="48"/>
      <c r="V480" s="48"/>
      <c r="W480" s="48"/>
      <c r="Y480" s="69">
        <v>5.5600000000000005</v>
      </c>
      <c r="Z480" s="70">
        <v>0.42399999999999999</v>
      </c>
      <c r="AA480" s="71">
        <v>3.048</v>
      </c>
      <c r="AB480" s="67"/>
      <c r="AC480" s="67"/>
      <c r="AD480" s="68"/>
      <c r="AE480" s="185"/>
    </row>
    <row r="481" spans="1:52" x14ac:dyDescent="0.25">
      <c r="A481" s="165" t="s">
        <v>681</v>
      </c>
      <c r="B481" s="166" t="s">
        <v>682</v>
      </c>
      <c r="C481" s="167" t="s">
        <v>154</v>
      </c>
      <c r="D481" s="168" t="s">
        <v>683</v>
      </c>
      <c r="E481" s="173" t="s">
        <v>1926</v>
      </c>
      <c r="F481" s="325">
        <v>8.34</v>
      </c>
      <c r="G481" s="12"/>
      <c r="H481" s="80"/>
      <c r="I481" s="76">
        <v>8.8999999999999996E-2</v>
      </c>
      <c r="J481" s="52" t="s">
        <v>55</v>
      </c>
      <c r="K481" s="52">
        <v>50</v>
      </c>
      <c r="L481" s="52" t="s">
        <v>148</v>
      </c>
      <c r="M481" s="53">
        <v>1800</v>
      </c>
      <c r="N481" s="80"/>
      <c r="O481" s="29">
        <v>63</v>
      </c>
      <c r="P481" s="213">
        <v>97.49</v>
      </c>
      <c r="Q481" s="31">
        <v>35.5</v>
      </c>
      <c r="R481" s="221">
        <v>21.5</v>
      </c>
      <c r="S481" s="44"/>
      <c r="T481" s="48"/>
      <c r="U481" s="48"/>
      <c r="V481" s="48"/>
      <c r="W481" s="48"/>
      <c r="Y481" s="64">
        <v>6.3244999999999996</v>
      </c>
      <c r="Z481" s="65">
        <v>0.48229999999999995</v>
      </c>
      <c r="AA481" s="66">
        <v>3.4670999999999998</v>
      </c>
      <c r="AB481" s="67"/>
      <c r="AC481" s="67"/>
      <c r="AD481" s="68"/>
      <c r="AE481" s="185"/>
    </row>
    <row r="482" spans="1:52" x14ac:dyDescent="0.25">
      <c r="A482" s="169" t="s">
        <v>684</v>
      </c>
      <c r="B482" s="170" t="s">
        <v>685</v>
      </c>
      <c r="C482" s="171" t="s">
        <v>154</v>
      </c>
      <c r="D482" s="172" t="s">
        <v>686</v>
      </c>
      <c r="E482" s="174" t="s">
        <v>1926</v>
      </c>
      <c r="F482" s="326">
        <v>10.99</v>
      </c>
      <c r="G482" s="12"/>
      <c r="H482" s="80"/>
      <c r="I482" s="77">
        <v>0.13244</v>
      </c>
      <c r="J482" s="55" t="s">
        <v>55</v>
      </c>
      <c r="K482" s="55">
        <v>40</v>
      </c>
      <c r="L482" s="55" t="s">
        <v>148</v>
      </c>
      <c r="M482" s="56">
        <v>1440</v>
      </c>
      <c r="N482" s="80"/>
      <c r="O482" s="34">
        <v>75</v>
      </c>
      <c r="P482" s="214">
        <v>115.59</v>
      </c>
      <c r="Q482" s="36">
        <v>35.5</v>
      </c>
      <c r="R482" s="222">
        <v>18.5</v>
      </c>
      <c r="S482" s="40"/>
      <c r="T482" s="48"/>
      <c r="U482" s="48"/>
      <c r="V482" s="48"/>
      <c r="W482" s="48"/>
      <c r="Y482" s="69">
        <v>9.5215000000000014</v>
      </c>
      <c r="Z482" s="70">
        <v>0.72610000000000008</v>
      </c>
      <c r="AA482" s="71">
        <v>5.2197000000000005</v>
      </c>
      <c r="AB482" s="67"/>
      <c r="AC482" s="67"/>
      <c r="AD482" s="68"/>
      <c r="AE482" s="185"/>
    </row>
    <row r="483" spans="1:52" x14ac:dyDescent="0.25">
      <c r="A483" s="165" t="s">
        <v>688</v>
      </c>
      <c r="B483" s="166" t="s">
        <v>689</v>
      </c>
      <c r="C483" s="167" t="s">
        <v>154</v>
      </c>
      <c r="D483" s="168" t="s">
        <v>690</v>
      </c>
      <c r="E483" s="173" t="s">
        <v>1926</v>
      </c>
      <c r="F483" s="325">
        <v>17.12</v>
      </c>
      <c r="G483" s="12"/>
      <c r="H483" s="80"/>
      <c r="I483" s="76">
        <v>0.20277000000000001</v>
      </c>
      <c r="J483" s="52" t="s">
        <v>55</v>
      </c>
      <c r="K483" s="52">
        <v>90</v>
      </c>
      <c r="L483" s="52" t="s">
        <v>192</v>
      </c>
      <c r="M483" s="53">
        <v>1080</v>
      </c>
      <c r="N483" s="80"/>
      <c r="O483" s="29">
        <v>90</v>
      </c>
      <c r="P483" s="213">
        <v>132.59</v>
      </c>
      <c r="Q483" s="31">
        <v>44</v>
      </c>
      <c r="R483" s="221">
        <v>27</v>
      </c>
      <c r="S483" s="44"/>
      <c r="T483" s="48"/>
      <c r="U483" s="48"/>
      <c r="V483" s="48"/>
      <c r="W483" s="48"/>
      <c r="Y483" s="64">
        <v>13.9</v>
      </c>
      <c r="Z483" s="65">
        <v>1.06</v>
      </c>
      <c r="AA483" s="66">
        <v>7.620000000000001</v>
      </c>
      <c r="AB483" s="67"/>
      <c r="AC483" s="67"/>
      <c r="AD483" s="157" t="s">
        <v>62</v>
      </c>
      <c r="AE483" s="185"/>
    </row>
    <row r="484" spans="1:52" x14ac:dyDescent="0.25">
      <c r="A484" s="169" t="s">
        <v>692</v>
      </c>
      <c r="B484" s="170" t="s">
        <v>693</v>
      </c>
      <c r="C484" s="171" t="s">
        <v>154</v>
      </c>
      <c r="D484" s="172" t="s">
        <v>694</v>
      </c>
      <c r="E484" s="174" t="s">
        <v>1926</v>
      </c>
      <c r="F484" s="326">
        <v>26.71</v>
      </c>
      <c r="G484" s="12"/>
      <c r="H484" s="80"/>
      <c r="I484" s="77">
        <v>0.32597999999999999</v>
      </c>
      <c r="J484" s="55" t="s">
        <v>55</v>
      </c>
      <c r="K484" s="55">
        <v>52</v>
      </c>
      <c r="L484" s="55" t="s">
        <v>192</v>
      </c>
      <c r="M484" s="56">
        <v>624</v>
      </c>
      <c r="N484" s="80"/>
      <c r="O484" s="34">
        <v>110</v>
      </c>
      <c r="P484" s="214">
        <v>156.66</v>
      </c>
      <c r="Q484" s="36">
        <v>52.5</v>
      </c>
      <c r="R484" s="222">
        <v>33.5</v>
      </c>
      <c r="S484" s="40"/>
      <c r="T484" s="48"/>
      <c r="U484" s="48"/>
      <c r="V484" s="48"/>
      <c r="W484" s="48"/>
      <c r="Y484" s="69">
        <v>19.807499999999997</v>
      </c>
      <c r="Z484" s="70">
        <v>1.5104999999999997</v>
      </c>
      <c r="AA484" s="71">
        <v>10.858499999999999</v>
      </c>
      <c r="AB484" s="67"/>
      <c r="AC484" s="67"/>
      <c r="AD484" s="68"/>
      <c r="AE484" s="185"/>
    </row>
    <row r="485" spans="1:52" x14ac:dyDescent="0.25">
      <c r="A485" s="165" t="s">
        <v>695</v>
      </c>
      <c r="B485" s="166" t="s">
        <v>696</v>
      </c>
      <c r="C485" s="167" t="s">
        <v>154</v>
      </c>
      <c r="D485" s="168" t="s">
        <v>697</v>
      </c>
      <c r="E485" s="173" t="s">
        <v>1926</v>
      </c>
      <c r="F485" s="325">
        <v>47.54</v>
      </c>
      <c r="G485" s="12"/>
      <c r="H485" s="80"/>
      <c r="I485" s="76">
        <v>0.89</v>
      </c>
      <c r="J485" s="52" t="s">
        <v>55</v>
      </c>
      <c r="K485" s="52">
        <v>36</v>
      </c>
      <c r="L485" s="52" t="s">
        <v>192</v>
      </c>
      <c r="M485" s="53">
        <v>432</v>
      </c>
      <c r="N485" s="80"/>
      <c r="O485" s="29">
        <v>125</v>
      </c>
      <c r="P485" s="213">
        <v>185.66</v>
      </c>
      <c r="Q485" s="31">
        <v>55</v>
      </c>
      <c r="R485" s="221">
        <v>36</v>
      </c>
      <c r="S485" s="44"/>
      <c r="T485" s="48"/>
      <c r="U485" s="48"/>
      <c r="V485" s="48"/>
      <c r="W485" s="48"/>
      <c r="Y485" s="64">
        <v>61.855000000000004</v>
      </c>
      <c r="Z485" s="65">
        <v>4.7169999999999996</v>
      </c>
      <c r="AA485" s="66">
        <v>33.908999999999999</v>
      </c>
      <c r="AB485" s="67"/>
      <c r="AC485" s="67"/>
      <c r="AD485" s="68"/>
      <c r="AE485" s="185"/>
    </row>
    <row r="486" spans="1:52" x14ac:dyDescent="0.25">
      <c r="A486" s="169" t="s">
        <v>698</v>
      </c>
      <c r="B486" s="170" t="s">
        <v>699</v>
      </c>
      <c r="C486" s="171" t="s">
        <v>154</v>
      </c>
      <c r="D486" s="172" t="s">
        <v>700</v>
      </c>
      <c r="E486" s="174" t="s">
        <v>1926</v>
      </c>
      <c r="F486" s="326">
        <v>98.19</v>
      </c>
      <c r="G486" s="12"/>
      <c r="H486" s="80"/>
      <c r="I486" s="197">
        <v>0.80972999999999995</v>
      </c>
      <c r="J486" s="55" t="s">
        <v>55</v>
      </c>
      <c r="K486" s="55">
        <v>9</v>
      </c>
      <c r="L486" s="55" t="s">
        <v>192</v>
      </c>
      <c r="M486" s="56">
        <v>108</v>
      </c>
      <c r="N486" s="81"/>
      <c r="O486" s="34">
        <v>160</v>
      </c>
      <c r="P486" s="214">
        <v>217.87</v>
      </c>
      <c r="Q486" s="36">
        <v>75</v>
      </c>
      <c r="R486" s="222">
        <v>50</v>
      </c>
      <c r="S486" s="40"/>
      <c r="T486" s="48"/>
      <c r="U486" s="48"/>
      <c r="V486" s="48"/>
      <c r="W486" s="48"/>
      <c r="Y486" s="69">
        <v>56.276235</v>
      </c>
      <c r="Z486" s="70">
        <v>4.291569</v>
      </c>
      <c r="AA486" s="71">
        <v>30.850712999999999</v>
      </c>
      <c r="AB486" s="67"/>
      <c r="AC486" s="67"/>
      <c r="AD486" s="68"/>
      <c r="AE486" s="185"/>
    </row>
    <row r="487" spans="1:52" x14ac:dyDescent="0.25">
      <c r="A487" s="20"/>
      <c r="B487" s="21"/>
      <c r="C487" s="10"/>
      <c r="D487" s="20"/>
      <c r="E487" s="24"/>
      <c r="F487" s="327"/>
      <c r="G487"/>
      <c r="I487" s="17"/>
      <c r="K487" s="10"/>
      <c r="L487" s="10"/>
      <c r="M487" s="24"/>
      <c r="O487" s="48"/>
      <c r="P487" s="48"/>
      <c r="Q487" s="48"/>
      <c r="R487" s="217"/>
      <c r="S487" s="39"/>
      <c r="T487" s="39"/>
      <c r="U487" s="39"/>
      <c r="V487" s="39"/>
      <c r="W487" s="39"/>
      <c r="Y487" s="192"/>
      <c r="Z487" s="192"/>
      <c r="AA487" s="192"/>
      <c r="AB487" s="193"/>
      <c r="AC487" s="193"/>
      <c r="AD487" s="201"/>
      <c r="AE487" s="242"/>
    </row>
    <row r="488" spans="1:52" x14ac:dyDescent="0.25">
      <c r="A488" s="20"/>
      <c r="B488" s="21"/>
      <c r="C488" s="10"/>
      <c r="D488" s="20"/>
      <c r="E488" s="24"/>
      <c r="F488" s="327"/>
      <c r="G488"/>
      <c r="I488" s="17"/>
      <c r="K488" s="10"/>
      <c r="L488" s="10"/>
      <c r="M488" s="24"/>
      <c r="O488" s="48"/>
      <c r="P488" s="48"/>
      <c r="Q488" s="48"/>
      <c r="R488" s="217"/>
      <c r="S488" s="39"/>
      <c r="T488" s="39"/>
      <c r="U488" s="39"/>
      <c r="V488" s="39"/>
      <c r="W488" s="39"/>
      <c r="Y488" s="192"/>
      <c r="Z488" s="192"/>
      <c r="AA488" s="192"/>
      <c r="AB488" s="193"/>
      <c r="AC488" s="193"/>
      <c r="AD488" s="201"/>
      <c r="AE488" s="242"/>
    </row>
    <row r="489" spans="1:52" ht="51" customHeight="1" x14ac:dyDescent="0.25">
      <c r="A489" s="2" t="s">
        <v>22</v>
      </c>
      <c r="B489" s="114" t="s">
        <v>23</v>
      </c>
      <c r="C489" s="2" t="s">
        <v>24</v>
      </c>
      <c r="D489" s="2" t="s">
        <v>25</v>
      </c>
      <c r="E489" s="2" t="s">
        <v>26</v>
      </c>
      <c r="F489" s="324" t="s">
        <v>138</v>
      </c>
      <c r="G489" s="275" t="s">
        <v>1</v>
      </c>
      <c r="I489" s="57" t="s">
        <v>121</v>
      </c>
      <c r="J489" s="93" t="s">
        <v>122</v>
      </c>
      <c r="K489" s="59" t="s">
        <v>123</v>
      </c>
      <c r="L489" s="58" t="s">
        <v>30</v>
      </c>
      <c r="M489" s="162" t="s">
        <v>124</v>
      </c>
      <c r="N489" s="79"/>
      <c r="O489" s="27" t="s">
        <v>139</v>
      </c>
      <c r="P489" s="28" t="s">
        <v>140</v>
      </c>
      <c r="Q489" s="28" t="s">
        <v>141</v>
      </c>
      <c r="R489" s="220" t="s">
        <v>142</v>
      </c>
      <c r="S489" s="28"/>
      <c r="T489" s="140"/>
      <c r="U489" s="140"/>
      <c r="V489" s="140"/>
      <c r="W489" s="140"/>
      <c r="Y489" s="61" t="s">
        <v>34</v>
      </c>
      <c r="Z489" s="61" t="s">
        <v>35</v>
      </c>
      <c r="AA489" s="61" t="s">
        <v>36</v>
      </c>
      <c r="AB489" s="62" t="s">
        <v>37</v>
      </c>
      <c r="AC489" s="62" t="s">
        <v>38</v>
      </c>
      <c r="AD489" s="63" t="s">
        <v>39</v>
      </c>
      <c r="AE489" s="185"/>
      <c r="AZ489" s="15"/>
    </row>
    <row r="490" spans="1:52" x14ac:dyDescent="0.25">
      <c r="A490" s="165" t="s">
        <v>701</v>
      </c>
      <c r="B490" s="166">
        <v>8433375022650</v>
      </c>
      <c r="C490" s="167" t="s">
        <v>154</v>
      </c>
      <c r="D490" s="168" t="s">
        <v>702</v>
      </c>
      <c r="E490" s="173" t="s">
        <v>1926</v>
      </c>
      <c r="F490" s="325">
        <v>26.21</v>
      </c>
      <c r="G490" s="12"/>
      <c r="I490" s="89">
        <v>0.13800000000000001</v>
      </c>
      <c r="J490" s="52" t="s">
        <v>55</v>
      </c>
      <c r="K490" s="31">
        <v>23</v>
      </c>
      <c r="L490" s="52" t="s">
        <v>148</v>
      </c>
      <c r="M490" s="106">
        <v>828</v>
      </c>
      <c r="N490" s="80"/>
      <c r="O490" s="32">
        <v>63</v>
      </c>
      <c r="P490" s="30">
        <v>63</v>
      </c>
      <c r="Q490" s="31">
        <v>115</v>
      </c>
      <c r="R490" s="221">
        <v>100</v>
      </c>
      <c r="S490" s="44"/>
      <c r="T490" s="48"/>
      <c r="U490" s="48"/>
      <c r="V490" s="48"/>
      <c r="W490" s="48"/>
      <c r="Y490" s="64">
        <f>69.5*I490</f>
        <v>9.5910000000000011</v>
      </c>
      <c r="Z490" s="65">
        <f>5.3*I490</f>
        <v>0.73140000000000005</v>
      </c>
      <c r="AA490" s="66">
        <f>38.1*I490</f>
        <v>5.2578000000000005</v>
      </c>
      <c r="AB490" s="67"/>
      <c r="AC490" s="67"/>
      <c r="AD490" s="68"/>
      <c r="AE490" s="185"/>
    </row>
    <row r="491" spans="1:52" x14ac:dyDescent="0.25">
      <c r="A491" s="169" t="s">
        <v>703</v>
      </c>
      <c r="B491" s="170">
        <v>8433375022667</v>
      </c>
      <c r="C491" s="171" t="s">
        <v>154</v>
      </c>
      <c r="D491" s="172" t="s">
        <v>704</v>
      </c>
      <c r="E491" s="174" t="s">
        <v>1926</v>
      </c>
      <c r="F491" s="326">
        <v>50.66</v>
      </c>
      <c r="G491" s="12"/>
      <c r="I491" s="90">
        <v>0.2392</v>
      </c>
      <c r="J491" s="55" t="s">
        <v>55</v>
      </c>
      <c r="K491" s="36">
        <v>15</v>
      </c>
      <c r="L491" s="55" t="s">
        <v>148</v>
      </c>
      <c r="M491" s="107">
        <v>540</v>
      </c>
      <c r="N491" s="80"/>
      <c r="O491" s="37">
        <v>75</v>
      </c>
      <c r="P491" s="35">
        <v>75</v>
      </c>
      <c r="Q491" s="36">
        <v>120</v>
      </c>
      <c r="R491" s="222">
        <v>104</v>
      </c>
      <c r="S491" s="40"/>
      <c r="T491" s="48"/>
      <c r="U491" s="48"/>
      <c r="V491" s="48"/>
      <c r="W491" s="48"/>
      <c r="Y491" s="69">
        <f t="shared" ref="Y491:Y492" si="15">69.5*I491</f>
        <v>16.624400000000001</v>
      </c>
      <c r="Z491" s="70">
        <f t="shared" ref="Z491:Z492" si="16">5.3*I491</f>
        <v>1.26776</v>
      </c>
      <c r="AA491" s="71">
        <f t="shared" ref="AA491:AA492" si="17">38.1*I491</f>
        <v>9.1135199999999994</v>
      </c>
      <c r="AB491" s="67"/>
      <c r="AC491" s="67"/>
      <c r="AD491" s="68"/>
      <c r="AE491" s="185"/>
    </row>
    <row r="492" spans="1:52" x14ac:dyDescent="0.25">
      <c r="A492" s="165" t="s">
        <v>705</v>
      </c>
      <c r="B492" s="166">
        <v>8433375022674</v>
      </c>
      <c r="C492" s="167" t="s">
        <v>154</v>
      </c>
      <c r="D492" s="168" t="s">
        <v>706</v>
      </c>
      <c r="E492" s="173" t="s">
        <v>1926</v>
      </c>
      <c r="F492" s="325">
        <v>53.31</v>
      </c>
      <c r="G492" s="12"/>
      <c r="I492" s="89">
        <v>0.29799999999999999</v>
      </c>
      <c r="J492" s="52" t="s">
        <v>55</v>
      </c>
      <c r="K492" s="31">
        <v>12</v>
      </c>
      <c r="L492" s="52" t="s">
        <v>148</v>
      </c>
      <c r="M492" s="106">
        <v>432</v>
      </c>
      <c r="N492" s="80"/>
      <c r="O492" s="32">
        <v>90</v>
      </c>
      <c r="P492" s="30">
        <v>90</v>
      </c>
      <c r="Q492" s="31">
        <v>119.5</v>
      </c>
      <c r="R492" s="221">
        <v>102.5</v>
      </c>
      <c r="S492" s="44"/>
      <c r="T492" s="48"/>
      <c r="U492" s="48"/>
      <c r="V492" s="48"/>
      <c r="W492" s="48"/>
      <c r="Y492" s="64">
        <f t="shared" si="15"/>
        <v>20.710999999999999</v>
      </c>
      <c r="Z492" s="65">
        <f t="shared" si="16"/>
        <v>1.5793999999999999</v>
      </c>
      <c r="AA492" s="66">
        <f t="shared" si="17"/>
        <v>11.3538</v>
      </c>
      <c r="AB492" s="67"/>
      <c r="AC492" s="67"/>
      <c r="AD492" s="157" t="s">
        <v>62</v>
      </c>
      <c r="AE492" s="185"/>
    </row>
    <row r="493" spans="1:52" x14ac:dyDescent="0.25">
      <c r="A493" s="169" t="s">
        <v>2067</v>
      </c>
      <c r="B493" s="170">
        <v>8433375074451</v>
      </c>
      <c r="C493" s="171" t="s">
        <v>769</v>
      </c>
      <c r="D493" s="172" t="s">
        <v>2069</v>
      </c>
      <c r="E493" s="174" t="s">
        <v>1927</v>
      </c>
      <c r="F493" s="326">
        <v>70.11</v>
      </c>
      <c r="G493" s="12"/>
      <c r="I493" s="90">
        <v>0.42058768000000002</v>
      </c>
      <c r="J493" s="55"/>
      <c r="K493" s="36"/>
      <c r="L493" s="55"/>
      <c r="M493" s="107"/>
      <c r="N493" s="80"/>
      <c r="O493" s="33"/>
      <c r="P493" s="102"/>
      <c r="Q493" s="277"/>
      <c r="R493" s="280"/>
      <c r="S493" s="277"/>
      <c r="T493" s="48"/>
      <c r="U493" s="48"/>
      <c r="V493" s="48"/>
      <c r="W493" s="48"/>
      <c r="Y493" s="69">
        <v>29.230843760000003</v>
      </c>
      <c r="Z493" s="70">
        <v>2.2291147040000001</v>
      </c>
      <c r="AA493" s="71">
        <v>16.024390608000001</v>
      </c>
      <c r="AB493" s="67"/>
      <c r="AC493" s="67"/>
      <c r="AD493" s="281"/>
      <c r="AE493" s="185"/>
    </row>
    <row r="494" spans="1:52" x14ac:dyDescent="0.25">
      <c r="A494" s="165" t="s">
        <v>2068</v>
      </c>
      <c r="B494" s="166">
        <v>8433375074468</v>
      </c>
      <c r="C494" s="167" t="s">
        <v>769</v>
      </c>
      <c r="D494" s="168" t="s">
        <v>2070</v>
      </c>
      <c r="E494" s="173" t="s">
        <v>1927</v>
      </c>
      <c r="F494" s="325">
        <v>89.15</v>
      </c>
      <c r="G494" s="12"/>
      <c r="I494" s="89">
        <v>0.55495481000000002</v>
      </c>
      <c r="J494" s="52"/>
      <c r="K494" s="31"/>
      <c r="L494" s="52"/>
      <c r="M494" s="106"/>
      <c r="N494" s="81"/>
      <c r="O494" s="33"/>
      <c r="P494" s="102"/>
      <c r="Q494" s="277"/>
      <c r="R494" s="280"/>
      <c r="S494" s="277"/>
      <c r="T494" s="48"/>
      <c r="U494" s="48"/>
      <c r="V494" s="48"/>
      <c r="W494" s="48"/>
      <c r="Y494" s="64">
        <v>38.569359295000005</v>
      </c>
      <c r="Z494" s="65">
        <v>2.9412604930000001</v>
      </c>
      <c r="AA494" s="66">
        <v>21.143778261000001</v>
      </c>
      <c r="AB494" s="67"/>
      <c r="AC494" s="67"/>
      <c r="AD494" s="281"/>
      <c r="AE494" s="185"/>
    </row>
    <row r="495" spans="1:52" x14ac:dyDescent="0.25">
      <c r="C495" t="s">
        <v>210</v>
      </c>
      <c r="D495"/>
      <c r="F495" s="327"/>
      <c r="G495" s="13"/>
      <c r="I495" s="91"/>
      <c r="J495" s="49"/>
      <c r="K495" s="92"/>
      <c r="L495" s="48"/>
      <c r="M495" s="105"/>
      <c r="N495" s="14"/>
      <c r="AE495" s="185"/>
      <c r="AZ495" s="15"/>
    </row>
    <row r="496" spans="1:52" x14ac:dyDescent="0.25">
      <c r="D496"/>
      <c r="F496" s="327"/>
      <c r="G496" s="13"/>
      <c r="I496" s="91"/>
      <c r="J496" s="49"/>
      <c r="K496" s="92"/>
      <c r="L496" s="48"/>
      <c r="M496" s="105"/>
      <c r="AE496" s="185"/>
      <c r="AZ496" s="15"/>
    </row>
    <row r="497" spans="1:52" ht="51" customHeight="1" x14ac:dyDescent="0.25">
      <c r="A497" s="2" t="s">
        <v>22</v>
      </c>
      <c r="B497" s="114" t="s">
        <v>23</v>
      </c>
      <c r="C497" s="2" t="s">
        <v>24</v>
      </c>
      <c r="D497" s="2" t="s">
        <v>25</v>
      </c>
      <c r="E497" s="2" t="s">
        <v>26</v>
      </c>
      <c r="F497" s="324" t="s">
        <v>138</v>
      </c>
      <c r="G497" s="2" t="s">
        <v>1</v>
      </c>
      <c r="H497" s="80"/>
      <c r="I497" s="57" t="s">
        <v>121</v>
      </c>
      <c r="J497" s="93" t="s">
        <v>122</v>
      </c>
      <c r="K497" s="59" t="s">
        <v>123</v>
      </c>
      <c r="L497" s="58" t="s">
        <v>30</v>
      </c>
      <c r="M497" s="162" t="s">
        <v>124</v>
      </c>
      <c r="N497" s="142"/>
      <c r="O497" s="27" t="s">
        <v>140</v>
      </c>
      <c r="P497" s="28" t="s">
        <v>1485</v>
      </c>
      <c r="Q497" s="58" t="s">
        <v>1765</v>
      </c>
      <c r="R497" s="220"/>
      <c r="S497" s="27"/>
      <c r="T497" s="97"/>
      <c r="U497" s="97"/>
      <c r="V497" s="97"/>
      <c r="W497" s="97"/>
      <c r="Y497" s="61" t="s">
        <v>34</v>
      </c>
      <c r="Z497" s="61" t="s">
        <v>35</v>
      </c>
      <c r="AA497" s="61" t="s">
        <v>36</v>
      </c>
      <c r="AB497" s="62" t="s">
        <v>37</v>
      </c>
      <c r="AC497" s="62" t="s">
        <v>38</v>
      </c>
      <c r="AD497" s="63" t="s">
        <v>39</v>
      </c>
      <c r="AE497" s="185"/>
      <c r="AZ497" s="15"/>
    </row>
    <row r="498" spans="1:52" x14ac:dyDescent="0.25">
      <c r="A498" s="165" t="s">
        <v>1858</v>
      </c>
      <c r="B498" s="166" t="s">
        <v>1859</v>
      </c>
      <c r="C498" s="167" t="s">
        <v>769</v>
      </c>
      <c r="D498" s="168" t="s">
        <v>1860</v>
      </c>
      <c r="E498" s="173" t="s">
        <v>1927</v>
      </c>
      <c r="F498" s="325">
        <v>144.38999999999999</v>
      </c>
      <c r="G498" s="82"/>
      <c r="H498" s="80"/>
      <c r="I498" s="76">
        <v>1.7170000000000001</v>
      </c>
      <c r="J498" s="100" t="s">
        <v>55</v>
      </c>
      <c r="K498" s="52">
        <v>108</v>
      </c>
      <c r="L498" s="52" t="s">
        <v>766</v>
      </c>
      <c r="M498" s="53">
        <v>108</v>
      </c>
      <c r="N498" s="80"/>
      <c r="O498" s="31">
        <v>160</v>
      </c>
      <c r="P498" s="52">
        <v>190</v>
      </c>
      <c r="Q498" s="31">
        <v>100</v>
      </c>
      <c r="R498" s="213">
        <v>0</v>
      </c>
      <c r="S498" s="33"/>
      <c r="T498" s="39"/>
      <c r="U498" s="39"/>
      <c r="V498" s="39"/>
      <c r="W498" s="39"/>
      <c r="Y498" s="64">
        <v>110.50500000000001</v>
      </c>
      <c r="Z498" s="65">
        <v>8.4269999999999996</v>
      </c>
      <c r="AA498" s="66">
        <v>60.579000000000008</v>
      </c>
      <c r="AB498" s="67"/>
      <c r="AC498" s="67"/>
      <c r="AD498" s="68"/>
      <c r="AE498" s="185"/>
    </row>
    <row r="499" spans="1:52" x14ac:dyDescent="0.25">
      <c r="A499" s="169" t="s">
        <v>1861</v>
      </c>
      <c r="B499" s="170" t="s">
        <v>1862</v>
      </c>
      <c r="C499" s="171" t="s">
        <v>769</v>
      </c>
      <c r="D499" s="172" t="s">
        <v>1863</v>
      </c>
      <c r="E499" s="174" t="s">
        <v>1927</v>
      </c>
      <c r="F499" s="326">
        <v>157.72</v>
      </c>
      <c r="G499" s="82"/>
      <c r="H499" s="80"/>
      <c r="I499" s="77">
        <v>3.3090000000000002</v>
      </c>
      <c r="J499" s="101" t="s">
        <v>55</v>
      </c>
      <c r="K499" s="55">
        <v>60</v>
      </c>
      <c r="L499" s="55" t="s">
        <v>766</v>
      </c>
      <c r="M499" s="56">
        <v>60</v>
      </c>
      <c r="N499" s="80"/>
      <c r="O499" s="36">
        <v>200</v>
      </c>
      <c r="P499" s="55">
        <v>310</v>
      </c>
      <c r="Q499" s="36">
        <v>120</v>
      </c>
      <c r="R499" s="214">
        <v>0</v>
      </c>
      <c r="S499" s="38"/>
      <c r="T499" s="39"/>
      <c r="U499" s="39"/>
      <c r="V499" s="39"/>
      <c r="W499" s="39"/>
      <c r="Y499" s="69">
        <v>229.97550000000001</v>
      </c>
      <c r="Z499" s="70">
        <v>17.537700000000001</v>
      </c>
      <c r="AA499" s="71">
        <v>126.0729</v>
      </c>
      <c r="AB499" s="67"/>
      <c r="AC499" s="67"/>
      <c r="AD499" s="68"/>
      <c r="AE499" s="185"/>
    </row>
    <row r="500" spans="1:52" x14ac:dyDescent="0.25">
      <c r="A500" s="165" t="s">
        <v>1864</v>
      </c>
      <c r="B500" s="166" t="s">
        <v>1865</v>
      </c>
      <c r="C500" s="167" t="s">
        <v>769</v>
      </c>
      <c r="D500" s="168" t="s">
        <v>1866</v>
      </c>
      <c r="E500" s="173" t="s">
        <v>1927</v>
      </c>
      <c r="F500" s="325">
        <v>332.1</v>
      </c>
      <c r="G500" s="83"/>
      <c r="H500" s="80"/>
      <c r="I500" s="76">
        <v>4.41</v>
      </c>
      <c r="J500" s="100" t="s">
        <v>55</v>
      </c>
      <c r="K500" s="52">
        <v>40</v>
      </c>
      <c r="L500" s="52" t="s">
        <v>762</v>
      </c>
      <c r="M500" s="53">
        <v>40</v>
      </c>
      <c r="N500" s="80"/>
      <c r="O500" s="31">
        <v>250</v>
      </c>
      <c r="P500" s="52">
        <v>310</v>
      </c>
      <c r="Q500" s="31">
        <v>140</v>
      </c>
      <c r="R500" s="213">
        <v>0</v>
      </c>
      <c r="S500" s="33"/>
      <c r="T500" s="39"/>
      <c r="U500" s="39"/>
      <c r="V500" s="39"/>
      <c r="W500" s="39"/>
      <c r="Y500" s="64">
        <v>306.495</v>
      </c>
      <c r="Z500" s="65">
        <v>23.373000000000001</v>
      </c>
      <c r="AA500" s="66">
        <v>168.02100000000002</v>
      </c>
      <c r="AB500" s="67"/>
      <c r="AC500" s="67"/>
      <c r="AD500" s="68"/>
      <c r="AE500" s="185"/>
    </row>
    <row r="501" spans="1:52" x14ac:dyDescent="0.25">
      <c r="A501" s="169" t="s">
        <v>1867</v>
      </c>
      <c r="B501" s="170" t="s">
        <v>1868</v>
      </c>
      <c r="C501" s="171" t="s">
        <v>769</v>
      </c>
      <c r="D501" s="172" t="s">
        <v>1869</v>
      </c>
      <c r="E501" s="174" t="s">
        <v>1927</v>
      </c>
      <c r="F501" s="326">
        <v>440.75</v>
      </c>
      <c r="G501" s="83"/>
      <c r="H501" s="80"/>
      <c r="I501" s="77">
        <v>9.57</v>
      </c>
      <c r="J501" s="101" t="s">
        <v>55</v>
      </c>
      <c r="K501" s="55">
        <v>33</v>
      </c>
      <c r="L501" s="55" t="s">
        <v>762</v>
      </c>
      <c r="M501" s="56">
        <v>33</v>
      </c>
      <c r="N501" s="80"/>
      <c r="O501" s="36">
        <v>315</v>
      </c>
      <c r="P501" s="55">
        <v>328</v>
      </c>
      <c r="Q501" s="36">
        <v>160</v>
      </c>
      <c r="R501" s="214">
        <v>0</v>
      </c>
      <c r="S501" s="38"/>
      <c r="T501" s="39"/>
      <c r="U501" s="39"/>
      <c r="V501" s="39"/>
      <c r="W501" s="39"/>
      <c r="Y501" s="69">
        <v>665.11500000000001</v>
      </c>
      <c r="Z501" s="70">
        <v>50.720999999999997</v>
      </c>
      <c r="AA501" s="71">
        <v>364.61700000000002</v>
      </c>
      <c r="AB501" s="67"/>
      <c r="AC501" s="67"/>
      <c r="AD501" s="157" t="s">
        <v>62</v>
      </c>
      <c r="AE501" s="185"/>
    </row>
    <row r="502" spans="1:52" x14ac:dyDescent="0.25">
      <c r="A502" s="165" t="s">
        <v>1870</v>
      </c>
      <c r="B502" s="166" t="s">
        <v>1871</v>
      </c>
      <c r="C502" s="167" t="s">
        <v>769</v>
      </c>
      <c r="D502" s="168" t="s">
        <v>1872</v>
      </c>
      <c r="E502" s="173" t="s">
        <v>1927</v>
      </c>
      <c r="F502" s="325">
        <v>562.30999999999995</v>
      </c>
      <c r="G502" s="83"/>
      <c r="H502" s="80"/>
      <c r="I502" s="76">
        <v>14.51</v>
      </c>
      <c r="J502" s="100" t="s">
        <v>55</v>
      </c>
      <c r="K502" s="52">
        <v>18</v>
      </c>
      <c r="L502" s="52" t="s">
        <v>766</v>
      </c>
      <c r="M502" s="53">
        <v>18</v>
      </c>
      <c r="N502" s="80"/>
      <c r="O502" s="31">
        <v>355</v>
      </c>
      <c r="P502" s="52">
        <v>380</v>
      </c>
      <c r="Q502" s="31">
        <v>200</v>
      </c>
      <c r="R502" s="213">
        <v>0</v>
      </c>
      <c r="S502" s="33"/>
      <c r="T502" s="39"/>
      <c r="U502" s="39"/>
      <c r="V502" s="39"/>
      <c r="W502" s="39"/>
      <c r="Y502" s="64">
        <v>1008.4449999999999</v>
      </c>
      <c r="Z502" s="65">
        <v>76.902999999999992</v>
      </c>
      <c r="AA502" s="66">
        <v>552.83100000000002</v>
      </c>
      <c r="AB502" s="67"/>
      <c r="AC502" s="67"/>
      <c r="AD502" s="68"/>
      <c r="AE502" s="185"/>
    </row>
    <row r="503" spans="1:52" x14ac:dyDescent="0.25">
      <c r="A503" s="169" t="s">
        <v>1873</v>
      </c>
      <c r="B503" s="170" t="s">
        <v>1874</v>
      </c>
      <c r="C503" s="171" t="s">
        <v>769</v>
      </c>
      <c r="D503" s="172" t="s">
        <v>1875</v>
      </c>
      <c r="E503" s="174" t="s">
        <v>1927</v>
      </c>
      <c r="F503" s="326">
        <v>1124.8900000000001</v>
      </c>
      <c r="G503" s="83"/>
      <c r="H503" s="80"/>
      <c r="I503" s="77">
        <v>18.611999999999998</v>
      </c>
      <c r="J503" s="101" t="s">
        <v>55</v>
      </c>
      <c r="K503" s="55">
        <v>18</v>
      </c>
      <c r="L503" s="55" t="s">
        <v>766</v>
      </c>
      <c r="M503" s="56">
        <v>18</v>
      </c>
      <c r="N503" s="80"/>
      <c r="O503" s="36">
        <v>400</v>
      </c>
      <c r="P503" s="55">
        <v>395</v>
      </c>
      <c r="Q503" s="36">
        <v>200</v>
      </c>
      <c r="R503" s="214">
        <v>0</v>
      </c>
      <c r="S503" s="38"/>
      <c r="T503" s="39"/>
      <c r="U503" s="39"/>
      <c r="V503" s="39"/>
      <c r="W503" s="39"/>
      <c r="Y503" s="69">
        <v>1293.5339999999999</v>
      </c>
      <c r="Z503" s="70">
        <v>98.643599999999992</v>
      </c>
      <c r="AA503" s="71">
        <v>709.11719999999991</v>
      </c>
      <c r="AB503" s="67"/>
      <c r="AC503" s="67"/>
      <c r="AD503" s="68"/>
      <c r="AE503" s="185"/>
    </row>
    <row r="504" spans="1:52" x14ac:dyDescent="0.25">
      <c r="A504" s="165" t="s">
        <v>1876</v>
      </c>
      <c r="B504" s="166" t="s">
        <v>1877</v>
      </c>
      <c r="C504" s="167" t="s">
        <v>769</v>
      </c>
      <c r="D504" s="168" t="s">
        <v>1878</v>
      </c>
      <c r="E504" s="173" t="s">
        <v>1927</v>
      </c>
      <c r="F504" s="325" t="s">
        <v>1696</v>
      </c>
      <c r="G504" s="83"/>
      <c r="H504" s="80"/>
      <c r="I504" s="76">
        <v>24.6</v>
      </c>
      <c r="J504" s="100" t="s">
        <v>55</v>
      </c>
      <c r="K504" s="52">
        <v>15</v>
      </c>
      <c r="L504" s="52" t="s">
        <v>762</v>
      </c>
      <c r="M504" s="53">
        <v>15</v>
      </c>
      <c r="N504" s="80"/>
      <c r="O504" s="31">
        <v>450</v>
      </c>
      <c r="P504" s="52">
        <v>400</v>
      </c>
      <c r="Q504" s="31">
        <v>200</v>
      </c>
      <c r="R504" s="213">
        <v>0</v>
      </c>
      <c r="S504" s="33"/>
      <c r="T504" s="39"/>
      <c r="U504" s="39"/>
      <c r="V504" s="39"/>
      <c r="W504" s="39"/>
      <c r="Y504" s="64">
        <v>1709.7</v>
      </c>
      <c r="Z504" s="65">
        <v>130.38</v>
      </c>
      <c r="AA504" s="66">
        <v>937.2600000000001</v>
      </c>
      <c r="AB504" s="67"/>
      <c r="AC504" s="67"/>
      <c r="AD504" s="68"/>
      <c r="AE504" s="185"/>
    </row>
    <row r="505" spans="1:52" x14ac:dyDescent="0.25">
      <c r="A505" s="169" t="s">
        <v>1879</v>
      </c>
      <c r="B505" s="170" t="s">
        <v>1880</v>
      </c>
      <c r="C505" s="171" t="s">
        <v>769</v>
      </c>
      <c r="D505" s="172" t="s">
        <v>1881</v>
      </c>
      <c r="E505" s="174" t="s">
        <v>1927</v>
      </c>
      <c r="F505" s="326" t="s">
        <v>1696</v>
      </c>
      <c r="G505" s="83"/>
      <c r="H505" s="80"/>
      <c r="I505" s="77">
        <v>13.53</v>
      </c>
      <c r="J505" s="101" t="s">
        <v>55</v>
      </c>
      <c r="K505" s="55">
        <v>28</v>
      </c>
      <c r="L505" s="55" t="s">
        <v>762</v>
      </c>
      <c r="M505" s="56">
        <v>28</v>
      </c>
      <c r="N505" s="81"/>
      <c r="O505" s="36">
        <v>500</v>
      </c>
      <c r="P505" s="55">
        <v>410</v>
      </c>
      <c r="Q505" s="36">
        <v>60</v>
      </c>
      <c r="R505" s="214">
        <v>0</v>
      </c>
      <c r="S505" s="38"/>
      <c r="T505" s="39"/>
      <c r="U505" s="39"/>
      <c r="V505" s="39"/>
      <c r="W505" s="39"/>
      <c r="Y505" s="69">
        <v>940.33499999999992</v>
      </c>
      <c r="Z505" s="70">
        <v>71.708999999999989</v>
      </c>
      <c r="AA505" s="71">
        <v>515.49299999999994</v>
      </c>
      <c r="AB505" s="67"/>
      <c r="AC505" s="67"/>
      <c r="AD505" s="68"/>
      <c r="AE505" s="185"/>
    </row>
    <row r="506" spans="1:52" x14ac:dyDescent="0.25">
      <c r="B506"/>
      <c r="D506" s="16"/>
      <c r="F506" s="325"/>
      <c r="G506"/>
      <c r="H506" s="164"/>
      <c r="I506" s="18"/>
      <c r="J506"/>
      <c r="K506" s="10"/>
      <c r="L506" s="24"/>
      <c r="M506"/>
      <c r="O506" s="104"/>
      <c r="AE506" s="185"/>
    </row>
    <row r="507" spans="1:52" ht="51" customHeight="1" x14ac:dyDescent="0.25">
      <c r="A507" s="2" t="s">
        <v>22</v>
      </c>
      <c r="B507" s="114" t="s">
        <v>23</v>
      </c>
      <c r="C507" s="2" t="s">
        <v>24</v>
      </c>
      <c r="D507" s="2" t="s">
        <v>25</v>
      </c>
      <c r="E507" s="2" t="s">
        <v>26</v>
      </c>
      <c r="F507" s="324" t="s">
        <v>138</v>
      </c>
      <c r="G507" s="2" t="s">
        <v>1</v>
      </c>
      <c r="H507" s="80"/>
      <c r="I507" s="57" t="s">
        <v>121</v>
      </c>
      <c r="J507" s="93" t="s">
        <v>122</v>
      </c>
      <c r="K507" s="59" t="s">
        <v>123</v>
      </c>
      <c r="L507" s="58" t="s">
        <v>30</v>
      </c>
      <c r="M507" s="162" t="s">
        <v>124</v>
      </c>
      <c r="O507" s="27" t="s">
        <v>140</v>
      </c>
      <c r="P507" s="28" t="s">
        <v>1485</v>
      </c>
      <c r="Q507" s="58" t="s">
        <v>1765</v>
      </c>
      <c r="R507" s="220"/>
      <c r="S507" s="27"/>
      <c r="T507" s="97"/>
      <c r="U507" s="97"/>
      <c r="V507" s="97"/>
      <c r="W507" s="97"/>
      <c r="Y507" s="61" t="s">
        <v>34</v>
      </c>
      <c r="Z507" s="61" t="s">
        <v>35</v>
      </c>
      <c r="AA507" s="61" t="s">
        <v>36</v>
      </c>
      <c r="AB507" s="62" t="s">
        <v>37</v>
      </c>
      <c r="AC507" s="62" t="s">
        <v>38</v>
      </c>
      <c r="AD507" s="63" t="s">
        <v>39</v>
      </c>
      <c r="AE507" s="185"/>
      <c r="AZ507" s="15"/>
    </row>
    <row r="508" spans="1:52" x14ac:dyDescent="0.25">
      <c r="A508" s="165" t="s">
        <v>1882</v>
      </c>
      <c r="B508" s="166" t="s">
        <v>1883</v>
      </c>
      <c r="C508" s="167" t="s">
        <v>769</v>
      </c>
      <c r="D508" s="168" t="s">
        <v>1884</v>
      </c>
      <c r="E508" s="173" t="s">
        <v>1927</v>
      </c>
      <c r="F508" s="325">
        <v>141.5</v>
      </c>
      <c r="G508" s="83"/>
      <c r="H508" s="80"/>
      <c r="I508" s="76">
        <v>1.3560000000000001</v>
      </c>
      <c r="J508" s="100" t="s">
        <v>55</v>
      </c>
      <c r="K508" s="52">
        <v>108</v>
      </c>
      <c r="L508" s="52" t="s">
        <v>766</v>
      </c>
      <c r="M508" s="53">
        <v>108</v>
      </c>
      <c r="N508" s="79"/>
      <c r="O508" s="31">
        <v>160</v>
      </c>
      <c r="P508" s="52">
        <v>190</v>
      </c>
      <c r="Q508" s="31">
        <v>100</v>
      </c>
      <c r="R508" s="213">
        <v>0</v>
      </c>
      <c r="S508" s="33"/>
      <c r="T508" s="39"/>
      <c r="U508" s="39"/>
      <c r="V508" s="39"/>
      <c r="W508" s="39"/>
      <c r="Y508" s="64">
        <v>94.242000000000004</v>
      </c>
      <c r="Z508" s="65">
        <v>7.1867999999999999</v>
      </c>
      <c r="AA508" s="66">
        <v>51.663600000000002</v>
      </c>
      <c r="AB508" s="67"/>
      <c r="AC508" s="67"/>
      <c r="AD508" s="68"/>
      <c r="AE508" s="185"/>
    </row>
    <row r="509" spans="1:52" x14ac:dyDescent="0.25">
      <c r="A509" s="169" t="s">
        <v>1885</v>
      </c>
      <c r="B509" s="170" t="s">
        <v>1886</v>
      </c>
      <c r="C509" s="171" t="s">
        <v>769</v>
      </c>
      <c r="D509" s="172" t="s">
        <v>1887</v>
      </c>
      <c r="E509" s="174" t="s">
        <v>1927</v>
      </c>
      <c r="F509" s="326">
        <v>175.46</v>
      </c>
      <c r="G509" s="83"/>
      <c r="H509" s="80"/>
      <c r="I509" s="77">
        <v>2.806</v>
      </c>
      <c r="J509" s="101" t="s">
        <v>55</v>
      </c>
      <c r="K509" s="55">
        <v>60</v>
      </c>
      <c r="L509" s="55" t="s">
        <v>766</v>
      </c>
      <c r="M509" s="56">
        <v>60</v>
      </c>
      <c r="N509" s="80"/>
      <c r="O509" s="36">
        <v>200</v>
      </c>
      <c r="P509" s="55">
        <v>310</v>
      </c>
      <c r="Q509" s="36">
        <v>120</v>
      </c>
      <c r="R509" s="214">
        <v>0</v>
      </c>
      <c r="S509" s="38"/>
      <c r="T509" s="39"/>
      <c r="U509" s="39"/>
      <c r="V509" s="39"/>
      <c r="W509" s="39"/>
      <c r="Y509" s="69">
        <v>195.017</v>
      </c>
      <c r="Z509" s="70">
        <v>14.8718</v>
      </c>
      <c r="AA509" s="71">
        <v>106.90860000000001</v>
      </c>
      <c r="AB509" s="67"/>
      <c r="AC509" s="67"/>
      <c r="AD509" s="68"/>
      <c r="AE509" s="185"/>
    </row>
    <row r="510" spans="1:52" x14ac:dyDescent="0.25">
      <c r="A510" s="165" t="s">
        <v>1888</v>
      </c>
      <c r="B510" s="166" t="s">
        <v>1889</v>
      </c>
      <c r="C510" s="167" t="s">
        <v>769</v>
      </c>
      <c r="D510" s="168" t="s">
        <v>1890</v>
      </c>
      <c r="E510" s="173" t="s">
        <v>1927</v>
      </c>
      <c r="F510" s="325">
        <v>289.3</v>
      </c>
      <c r="G510" s="83"/>
      <c r="H510" s="80"/>
      <c r="I510" s="76">
        <v>3.67</v>
      </c>
      <c r="J510" s="100" t="s">
        <v>55</v>
      </c>
      <c r="K510" s="52">
        <v>40</v>
      </c>
      <c r="L510" s="52" t="s">
        <v>762</v>
      </c>
      <c r="M510" s="53">
        <v>40</v>
      </c>
      <c r="N510" s="80"/>
      <c r="O510" s="31">
        <v>250</v>
      </c>
      <c r="P510" s="52">
        <v>310</v>
      </c>
      <c r="Q510" s="31">
        <v>140</v>
      </c>
      <c r="R510" s="213">
        <v>0</v>
      </c>
      <c r="S510" s="33"/>
      <c r="T510" s="39"/>
      <c r="U510" s="39"/>
      <c r="V510" s="39"/>
      <c r="W510" s="39"/>
      <c r="Y510" s="64">
        <v>255.065</v>
      </c>
      <c r="Z510" s="65">
        <v>19.451000000000001</v>
      </c>
      <c r="AA510" s="66">
        <v>139.827</v>
      </c>
      <c r="AB510" s="67"/>
      <c r="AC510" s="67"/>
      <c r="AD510" s="68"/>
      <c r="AE510" s="185"/>
    </row>
    <row r="511" spans="1:52" x14ac:dyDescent="0.25">
      <c r="A511" s="169" t="s">
        <v>1891</v>
      </c>
      <c r="B511" s="170" t="s">
        <v>1892</v>
      </c>
      <c r="C511" s="171" t="s">
        <v>769</v>
      </c>
      <c r="D511" s="172" t="s">
        <v>1893</v>
      </c>
      <c r="E511" s="174" t="s">
        <v>1927</v>
      </c>
      <c r="F511" s="326">
        <v>396.32</v>
      </c>
      <c r="G511" s="83"/>
      <c r="H511" s="80"/>
      <c r="I511" s="77">
        <v>6.33</v>
      </c>
      <c r="J511" s="101" t="s">
        <v>55</v>
      </c>
      <c r="K511" s="55">
        <v>33</v>
      </c>
      <c r="L511" s="55" t="s">
        <v>762</v>
      </c>
      <c r="M511" s="56">
        <v>33</v>
      </c>
      <c r="N511" s="80"/>
      <c r="O511" s="36">
        <v>315</v>
      </c>
      <c r="P511" s="55">
        <v>328</v>
      </c>
      <c r="Q511" s="36">
        <v>160</v>
      </c>
      <c r="R511" s="214">
        <v>0</v>
      </c>
      <c r="S511" s="38"/>
      <c r="T511" s="39"/>
      <c r="U511" s="39"/>
      <c r="V511" s="39"/>
      <c r="W511" s="39"/>
      <c r="Y511" s="69">
        <v>439.935</v>
      </c>
      <c r="Z511" s="70">
        <v>33.548999999999999</v>
      </c>
      <c r="AA511" s="71">
        <v>241.173</v>
      </c>
      <c r="AB511" s="67"/>
      <c r="AC511" s="67"/>
      <c r="AD511" s="68"/>
      <c r="AE511" s="185"/>
    </row>
    <row r="512" spans="1:52" x14ac:dyDescent="0.25">
      <c r="A512" s="165" t="s">
        <v>1894</v>
      </c>
      <c r="B512" s="166" t="s">
        <v>1895</v>
      </c>
      <c r="C512" s="167" t="s">
        <v>769</v>
      </c>
      <c r="D512" s="168" t="s">
        <v>1896</v>
      </c>
      <c r="E512" s="173" t="s">
        <v>1927</v>
      </c>
      <c r="F512" s="325" t="s">
        <v>1696</v>
      </c>
      <c r="G512" s="83"/>
      <c r="H512" s="80"/>
      <c r="I512" s="76">
        <v>12.46</v>
      </c>
      <c r="J512" s="100" t="s">
        <v>55</v>
      </c>
      <c r="K512" s="52">
        <v>18</v>
      </c>
      <c r="L512" s="52" t="s">
        <v>766</v>
      </c>
      <c r="M512" s="53">
        <v>18</v>
      </c>
      <c r="N512" s="80"/>
      <c r="O512" s="31">
        <v>355</v>
      </c>
      <c r="P512" s="52">
        <v>380</v>
      </c>
      <c r="Q512" s="31">
        <v>200</v>
      </c>
      <c r="R512" s="213">
        <v>0</v>
      </c>
      <c r="S512" s="33"/>
      <c r="T512" s="39"/>
      <c r="U512" s="39"/>
      <c r="V512" s="39"/>
      <c r="W512" s="39"/>
      <c r="Y512" s="64">
        <v>865.97</v>
      </c>
      <c r="Z512" s="65">
        <v>66.037999999999997</v>
      </c>
      <c r="AA512" s="66">
        <v>474.72600000000006</v>
      </c>
      <c r="AB512" s="67"/>
      <c r="AC512" s="67"/>
      <c r="AD512" s="157" t="s">
        <v>62</v>
      </c>
      <c r="AE512" s="185"/>
    </row>
    <row r="513" spans="1:52" x14ac:dyDescent="0.25">
      <c r="A513" s="169" t="s">
        <v>1897</v>
      </c>
      <c r="B513" s="170" t="s">
        <v>1898</v>
      </c>
      <c r="C513" s="171" t="s">
        <v>769</v>
      </c>
      <c r="D513" s="172" t="s">
        <v>1899</v>
      </c>
      <c r="E513" s="174" t="s">
        <v>1927</v>
      </c>
      <c r="F513" s="326" t="s">
        <v>1696</v>
      </c>
      <c r="G513" s="83"/>
      <c r="H513" s="80"/>
      <c r="I513" s="77">
        <v>12.618</v>
      </c>
      <c r="J513" s="101" t="s">
        <v>55</v>
      </c>
      <c r="K513" s="55">
        <v>18</v>
      </c>
      <c r="L513" s="55" t="s">
        <v>766</v>
      </c>
      <c r="M513" s="56">
        <v>18</v>
      </c>
      <c r="N513" s="80"/>
      <c r="O513" s="36">
        <v>400</v>
      </c>
      <c r="P513" s="55">
        <v>395</v>
      </c>
      <c r="Q513" s="36">
        <v>200</v>
      </c>
      <c r="R513" s="214">
        <v>0</v>
      </c>
      <c r="S513" s="38"/>
      <c r="T513" s="39"/>
      <c r="U513" s="39"/>
      <c r="V513" s="39"/>
      <c r="W513" s="39"/>
      <c r="Y513" s="69">
        <v>876.95100000000002</v>
      </c>
      <c r="Z513" s="70">
        <v>66.875399999999999</v>
      </c>
      <c r="AA513" s="71">
        <v>480.74580000000003</v>
      </c>
      <c r="AB513" s="67"/>
      <c r="AC513" s="67"/>
      <c r="AD513" s="68"/>
      <c r="AE513" s="185"/>
    </row>
    <row r="514" spans="1:52" x14ac:dyDescent="0.25">
      <c r="A514" s="165" t="s">
        <v>1900</v>
      </c>
      <c r="B514" s="166" t="s">
        <v>1901</v>
      </c>
      <c r="C514" s="167" t="s">
        <v>769</v>
      </c>
      <c r="D514" s="168" t="s">
        <v>1902</v>
      </c>
      <c r="E514" s="173" t="s">
        <v>1927</v>
      </c>
      <c r="F514" s="325" t="s">
        <v>1696</v>
      </c>
      <c r="G514" s="83"/>
      <c r="H514" s="80"/>
      <c r="I514" s="76">
        <v>21.27</v>
      </c>
      <c r="J514" s="100" t="s">
        <v>55</v>
      </c>
      <c r="K514" s="52">
        <v>15</v>
      </c>
      <c r="L514" s="52" t="s">
        <v>762</v>
      </c>
      <c r="M514" s="53">
        <v>15</v>
      </c>
      <c r="N514" s="80"/>
      <c r="O514" s="31">
        <v>450</v>
      </c>
      <c r="P514" s="52">
        <v>400</v>
      </c>
      <c r="Q514" s="31">
        <v>200</v>
      </c>
      <c r="R514" s="213">
        <v>0</v>
      </c>
      <c r="S514" s="33"/>
      <c r="T514" s="39"/>
      <c r="U514" s="39"/>
      <c r="V514" s="39"/>
      <c r="W514" s="39"/>
      <c r="Y514" s="64">
        <v>1478.2649999999999</v>
      </c>
      <c r="Z514" s="65">
        <v>112.73099999999999</v>
      </c>
      <c r="AA514" s="66">
        <v>810.38700000000006</v>
      </c>
      <c r="AB514" s="67"/>
      <c r="AC514" s="67"/>
      <c r="AD514" s="68"/>
      <c r="AE514" s="185"/>
    </row>
    <row r="515" spans="1:52" x14ac:dyDescent="0.25">
      <c r="A515" s="169" t="s">
        <v>1903</v>
      </c>
      <c r="B515" s="170" t="s">
        <v>1904</v>
      </c>
      <c r="C515" s="171" t="s">
        <v>769</v>
      </c>
      <c r="D515" s="172" t="s">
        <v>1905</v>
      </c>
      <c r="E515" s="174" t="s">
        <v>1927</v>
      </c>
      <c r="F515" s="326" t="s">
        <v>1696</v>
      </c>
      <c r="G515" s="83"/>
      <c r="H515" s="80"/>
      <c r="I515" s="77">
        <v>13.53</v>
      </c>
      <c r="J515" s="101" t="s">
        <v>55</v>
      </c>
      <c r="K515" s="55">
        <v>28</v>
      </c>
      <c r="L515" s="55" t="s">
        <v>762</v>
      </c>
      <c r="M515" s="56">
        <v>28</v>
      </c>
      <c r="N515" s="81"/>
      <c r="O515" s="36">
        <v>500</v>
      </c>
      <c r="P515" s="55">
        <v>410</v>
      </c>
      <c r="Q515" s="36">
        <v>60</v>
      </c>
      <c r="R515" s="214">
        <v>0</v>
      </c>
      <c r="S515" s="38"/>
      <c r="T515" s="39"/>
      <c r="U515" s="39"/>
      <c r="V515" s="39"/>
      <c r="W515" s="39"/>
      <c r="Y515" s="69">
        <v>940.33499999999992</v>
      </c>
      <c r="Z515" s="70">
        <v>71.708999999999989</v>
      </c>
      <c r="AA515" s="71">
        <v>515.49299999999994</v>
      </c>
      <c r="AB515" s="67"/>
      <c r="AC515" s="67"/>
      <c r="AD515" s="68"/>
      <c r="AE515" s="185"/>
    </row>
    <row r="516" spans="1:52" x14ac:dyDescent="0.25">
      <c r="A516" s="20"/>
      <c r="B516" s="21"/>
      <c r="C516" s="10"/>
      <c r="D516" s="20"/>
      <c r="E516" s="24"/>
      <c r="F516" s="328"/>
      <c r="G516"/>
      <c r="I516" s="17"/>
      <c r="K516" s="10"/>
      <c r="L516" s="10"/>
      <c r="M516" s="24"/>
      <c r="O516" s="48"/>
      <c r="P516" s="48"/>
      <c r="Q516" s="48"/>
      <c r="R516" s="217"/>
      <c r="S516" s="39"/>
      <c r="T516" s="39"/>
      <c r="U516" s="39"/>
      <c r="V516" s="39"/>
      <c r="W516" s="39"/>
      <c r="Y516" s="192"/>
      <c r="Z516" s="192"/>
      <c r="AA516" s="192"/>
      <c r="AB516" s="193"/>
      <c r="AC516" s="193"/>
      <c r="AD516" s="201"/>
      <c r="AE516" s="242"/>
    </row>
    <row r="517" spans="1:52" x14ac:dyDescent="0.25">
      <c r="A517" s="20"/>
      <c r="B517" s="21"/>
      <c r="C517" s="10"/>
      <c r="D517" s="20"/>
      <c r="E517" s="24"/>
      <c r="F517" s="328"/>
      <c r="G517"/>
      <c r="I517" s="17"/>
      <c r="K517" s="10"/>
      <c r="L517" s="10"/>
      <c r="M517" s="24"/>
      <c r="O517" s="48"/>
      <c r="P517" s="48"/>
      <c r="Q517" s="48"/>
      <c r="R517" s="217"/>
      <c r="S517" s="39"/>
      <c r="T517" s="39"/>
      <c r="U517" s="39"/>
      <c r="V517" s="39"/>
      <c r="W517" s="39"/>
      <c r="Y517" s="192"/>
      <c r="Z517" s="192"/>
      <c r="AA517" s="192"/>
      <c r="AB517" s="193"/>
      <c r="AC517" s="193"/>
      <c r="AD517" s="201"/>
      <c r="AE517" s="242"/>
    </row>
    <row r="518" spans="1:52" ht="51" customHeight="1" x14ac:dyDescent="0.25">
      <c r="A518" s="2" t="s">
        <v>22</v>
      </c>
      <c r="B518" s="114" t="s">
        <v>23</v>
      </c>
      <c r="C518" s="2" t="s">
        <v>24</v>
      </c>
      <c r="D518" s="2" t="s">
        <v>25</v>
      </c>
      <c r="E518" s="2" t="s">
        <v>26</v>
      </c>
      <c r="F518" s="324" t="s">
        <v>2107</v>
      </c>
      <c r="G518" s="275" t="s">
        <v>1</v>
      </c>
      <c r="I518" s="57" t="s">
        <v>121</v>
      </c>
      <c r="J518" s="93" t="s">
        <v>122</v>
      </c>
      <c r="K518" s="59" t="s">
        <v>123</v>
      </c>
      <c r="L518" s="58" t="s">
        <v>30</v>
      </c>
      <c r="M518" s="162" t="s">
        <v>124</v>
      </c>
      <c r="N518" s="142"/>
      <c r="O518" s="27" t="s">
        <v>725</v>
      </c>
      <c r="P518" s="41" t="s">
        <v>726</v>
      </c>
      <c r="Q518" s="28" t="s">
        <v>140</v>
      </c>
      <c r="R518" s="220" t="s">
        <v>313</v>
      </c>
      <c r="S518" s="28" t="s">
        <v>727</v>
      </c>
      <c r="T518" s="42" t="s">
        <v>142</v>
      </c>
      <c r="U518" s="97"/>
      <c r="V518" s="97"/>
      <c r="W518" s="97"/>
      <c r="X518" s="97" t="s">
        <v>142</v>
      </c>
      <c r="Y518" s="61" t="s">
        <v>34</v>
      </c>
      <c r="Z518" s="61" t="s">
        <v>35</v>
      </c>
      <c r="AA518" s="61" t="s">
        <v>36</v>
      </c>
      <c r="AB518" s="62" t="s">
        <v>37</v>
      </c>
      <c r="AC518" s="62" t="s">
        <v>38</v>
      </c>
      <c r="AD518" s="63" t="s">
        <v>39</v>
      </c>
      <c r="AE518" s="185"/>
      <c r="AZ518" s="15"/>
    </row>
    <row r="519" spans="1:52" x14ac:dyDescent="0.25">
      <c r="A519" t="s">
        <v>728</v>
      </c>
      <c r="B519" s="166" t="s">
        <v>729</v>
      </c>
      <c r="C519" s="167" t="s">
        <v>154</v>
      </c>
      <c r="D519" s="168" t="s">
        <v>730</v>
      </c>
      <c r="E519" s="173" t="s">
        <v>731</v>
      </c>
      <c r="F519" s="325">
        <v>29.76</v>
      </c>
      <c r="G519" s="12"/>
      <c r="H519" s="80"/>
      <c r="I519" s="238">
        <v>0.67</v>
      </c>
      <c r="J519" s="52" t="s">
        <v>55</v>
      </c>
      <c r="K519" s="52">
        <v>25</v>
      </c>
      <c r="L519" s="52" t="s">
        <v>148</v>
      </c>
      <c r="M519" s="53">
        <v>900</v>
      </c>
      <c r="N519" s="79"/>
      <c r="O519" s="51">
        <v>40</v>
      </c>
      <c r="P519" s="52">
        <v>32</v>
      </c>
      <c r="Q519" s="52">
        <v>142</v>
      </c>
      <c r="R519" s="223">
        <v>100</v>
      </c>
      <c r="S519" s="108">
        <v>52</v>
      </c>
      <c r="T519" s="108">
        <v>18</v>
      </c>
      <c r="U519" s="279"/>
      <c r="V519" s="279"/>
      <c r="W519" s="279"/>
      <c r="X519" s="21">
        <v>18</v>
      </c>
      <c r="Y519" s="64">
        <v>7.1689999999999996</v>
      </c>
      <c r="Z519" s="65">
        <v>0.56950000000000001</v>
      </c>
      <c r="AA519" s="66">
        <v>30.317500000000003</v>
      </c>
      <c r="AB519" s="67"/>
      <c r="AC519" s="67"/>
      <c r="AD519" s="68"/>
      <c r="AE519" s="185"/>
    </row>
    <row r="520" spans="1:52" x14ac:dyDescent="0.25">
      <c r="A520" s="169" t="s">
        <v>732</v>
      </c>
      <c r="B520" s="170" t="s">
        <v>733</v>
      </c>
      <c r="C520" s="171" t="s">
        <v>154</v>
      </c>
      <c r="D520" s="172" t="s">
        <v>734</v>
      </c>
      <c r="E520" s="174" t="s">
        <v>731</v>
      </c>
      <c r="F520" s="326">
        <v>36.22</v>
      </c>
      <c r="G520" s="12"/>
      <c r="H520" s="80"/>
      <c r="I520" s="239">
        <v>0.79200000000000004</v>
      </c>
      <c r="J520" s="55" t="s">
        <v>55</v>
      </c>
      <c r="K520" s="55">
        <v>25</v>
      </c>
      <c r="L520" s="55" t="s">
        <v>148</v>
      </c>
      <c r="M520" s="56">
        <v>900</v>
      </c>
      <c r="N520" s="80"/>
      <c r="O520" s="54">
        <v>50</v>
      </c>
      <c r="P520" s="55">
        <v>40</v>
      </c>
      <c r="Q520" s="55">
        <v>155</v>
      </c>
      <c r="R520" s="224">
        <v>110</v>
      </c>
      <c r="S520" s="109">
        <v>63</v>
      </c>
      <c r="T520" s="109">
        <v>18.5</v>
      </c>
      <c r="U520" s="279"/>
      <c r="V520" s="279"/>
      <c r="W520" s="279"/>
      <c r="X520" s="21">
        <v>18</v>
      </c>
      <c r="Y520" s="69">
        <v>8.4743999999999993</v>
      </c>
      <c r="Z520" s="70">
        <v>0.67320000000000002</v>
      </c>
      <c r="AA520" s="71">
        <v>35.838000000000001</v>
      </c>
      <c r="AB520" s="67"/>
      <c r="AC520" s="67"/>
      <c r="AD520" s="68"/>
      <c r="AE520" s="185"/>
    </row>
    <row r="521" spans="1:52" x14ac:dyDescent="0.25">
      <c r="A521" t="s">
        <v>735</v>
      </c>
      <c r="B521" s="166" t="s">
        <v>736</v>
      </c>
      <c r="C521" s="167" t="s">
        <v>154</v>
      </c>
      <c r="D521" s="168" t="s">
        <v>737</v>
      </c>
      <c r="E521" s="173" t="s">
        <v>731</v>
      </c>
      <c r="F521" s="325">
        <v>42.84</v>
      </c>
      <c r="G521" s="12"/>
      <c r="H521" s="80"/>
      <c r="I521" s="238">
        <v>0.88400000000000001</v>
      </c>
      <c r="J521" s="52" t="s">
        <v>55</v>
      </c>
      <c r="K521" s="52">
        <v>25</v>
      </c>
      <c r="L521" s="52" t="s">
        <v>148</v>
      </c>
      <c r="M521" s="53">
        <v>900</v>
      </c>
      <c r="N521" s="80"/>
      <c r="O521" s="51">
        <v>63</v>
      </c>
      <c r="P521" s="52">
        <v>50</v>
      </c>
      <c r="Q521" s="52">
        <v>170</v>
      </c>
      <c r="R521" s="223">
        <v>125</v>
      </c>
      <c r="S521" s="108">
        <v>78</v>
      </c>
      <c r="T521" s="108">
        <v>18.5</v>
      </c>
      <c r="U521" s="279"/>
      <c r="V521" s="279"/>
      <c r="W521" s="279"/>
      <c r="X521" s="21">
        <v>17</v>
      </c>
      <c r="Y521" s="64">
        <v>9.4588000000000001</v>
      </c>
      <c r="Z521" s="65">
        <v>0.75139999999999996</v>
      </c>
      <c r="AA521" s="66">
        <v>40.000999999999998</v>
      </c>
      <c r="AB521" s="67"/>
      <c r="AC521" s="67"/>
      <c r="AD521" s="68"/>
      <c r="AE521" s="185"/>
    </row>
    <row r="522" spans="1:52" x14ac:dyDescent="0.25">
      <c r="A522" s="169" t="s">
        <v>738</v>
      </c>
      <c r="B522" s="170" t="s">
        <v>739</v>
      </c>
      <c r="C522" s="171" t="s">
        <v>154</v>
      </c>
      <c r="D522" s="172" t="s">
        <v>740</v>
      </c>
      <c r="E522" s="174" t="s">
        <v>731</v>
      </c>
      <c r="F522" s="326">
        <v>48.42</v>
      </c>
      <c r="G522" s="12"/>
      <c r="H522" s="80"/>
      <c r="I522" s="239">
        <v>1.25</v>
      </c>
      <c r="J522" s="55" t="s">
        <v>55</v>
      </c>
      <c r="K522" s="55">
        <v>25</v>
      </c>
      <c r="L522" s="55" t="s">
        <v>192</v>
      </c>
      <c r="M522" s="56">
        <v>300</v>
      </c>
      <c r="N522" s="80"/>
      <c r="O522" s="54">
        <v>75</v>
      </c>
      <c r="P522" s="55">
        <v>65</v>
      </c>
      <c r="Q522" s="55">
        <v>191</v>
      </c>
      <c r="R522" s="224">
        <v>145</v>
      </c>
      <c r="S522" s="109">
        <v>92</v>
      </c>
      <c r="T522" s="109">
        <v>20</v>
      </c>
      <c r="U522" s="279"/>
      <c r="V522" s="279"/>
      <c r="W522" s="279"/>
      <c r="X522" s="21">
        <v>18</v>
      </c>
      <c r="Y522" s="69">
        <v>12.8935</v>
      </c>
      <c r="Z522" s="70">
        <v>1.0242500000000001</v>
      </c>
      <c r="AA522" s="71">
        <v>54.526250000000005</v>
      </c>
      <c r="AB522" s="67"/>
      <c r="AC522" s="67"/>
      <c r="AD522" s="68"/>
      <c r="AE522" s="185"/>
    </row>
    <row r="523" spans="1:52" x14ac:dyDescent="0.25">
      <c r="A523" t="s">
        <v>741</v>
      </c>
      <c r="B523" s="166" t="s">
        <v>742</v>
      </c>
      <c r="C523" s="167" t="s">
        <v>154</v>
      </c>
      <c r="D523" s="168" t="s">
        <v>743</v>
      </c>
      <c r="E523" s="173" t="s">
        <v>731</v>
      </c>
      <c r="F523" s="325">
        <v>56.21</v>
      </c>
      <c r="G523" s="12"/>
      <c r="H523" s="80"/>
      <c r="I523" s="238">
        <v>1.24</v>
      </c>
      <c r="J523" s="52" t="s">
        <v>55</v>
      </c>
      <c r="K523" s="52">
        <v>25</v>
      </c>
      <c r="L523" s="52" t="s">
        <v>192</v>
      </c>
      <c r="M523" s="53">
        <v>300</v>
      </c>
      <c r="N523" s="80"/>
      <c r="O523" s="51">
        <v>90</v>
      </c>
      <c r="P523" s="52">
        <v>80</v>
      </c>
      <c r="Q523" s="52">
        <v>206</v>
      </c>
      <c r="R523" s="223">
        <v>160</v>
      </c>
      <c r="S523" s="108">
        <v>109</v>
      </c>
      <c r="T523" s="108">
        <v>21</v>
      </c>
      <c r="U523" s="279"/>
      <c r="V523" s="279"/>
      <c r="W523" s="279"/>
      <c r="X523" s="21">
        <v>20</v>
      </c>
      <c r="Y523" s="64">
        <v>13.267999999999999</v>
      </c>
      <c r="Z523" s="65">
        <v>1.054</v>
      </c>
      <c r="AA523" s="66">
        <v>56.11</v>
      </c>
      <c r="AB523" s="67"/>
      <c r="AC523" s="67"/>
      <c r="AD523" s="157" t="s">
        <v>62</v>
      </c>
      <c r="AE523" s="185"/>
    </row>
    <row r="524" spans="1:52" x14ac:dyDescent="0.25">
      <c r="A524" s="169" t="s">
        <v>744</v>
      </c>
      <c r="B524" s="170" t="s">
        <v>745</v>
      </c>
      <c r="C524" s="171" t="s">
        <v>154</v>
      </c>
      <c r="D524" s="172" t="s">
        <v>746</v>
      </c>
      <c r="E524" s="174" t="s">
        <v>731</v>
      </c>
      <c r="F524" s="326">
        <v>70.05</v>
      </c>
      <c r="G524" s="12"/>
      <c r="H524" s="80"/>
      <c r="I524" s="239">
        <v>1.52</v>
      </c>
      <c r="J524" s="55" t="s">
        <v>55</v>
      </c>
      <c r="K524" s="55">
        <v>25</v>
      </c>
      <c r="L524" s="55" t="s">
        <v>192</v>
      </c>
      <c r="M524" s="56">
        <v>300</v>
      </c>
      <c r="N524" s="80"/>
      <c r="O524" s="54">
        <v>110</v>
      </c>
      <c r="P524" s="55">
        <v>100</v>
      </c>
      <c r="Q524" s="55">
        <v>226</v>
      </c>
      <c r="R524" s="224">
        <v>180</v>
      </c>
      <c r="S524" s="109">
        <v>134</v>
      </c>
      <c r="T524" s="109">
        <v>22</v>
      </c>
      <c r="U524" s="279"/>
      <c r="V524" s="279"/>
      <c r="W524" s="279"/>
      <c r="X524" s="21">
        <v>20</v>
      </c>
      <c r="Y524" s="69">
        <v>16.263999999999999</v>
      </c>
      <c r="Z524" s="70">
        <v>1.292</v>
      </c>
      <c r="AA524" s="71">
        <v>68.78</v>
      </c>
      <c r="AB524" s="67"/>
      <c r="AC524" s="67"/>
      <c r="AD524" s="68"/>
      <c r="AE524" s="185"/>
    </row>
    <row r="525" spans="1:52" x14ac:dyDescent="0.25">
      <c r="A525" t="s">
        <v>747</v>
      </c>
      <c r="B525" s="166" t="s">
        <v>748</v>
      </c>
      <c r="C525" s="167" t="s">
        <v>154</v>
      </c>
      <c r="D525" s="168" t="s">
        <v>749</v>
      </c>
      <c r="E525" s="173" t="s">
        <v>731</v>
      </c>
      <c r="F525" s="325">
        <v>127.68</v>
      </c>
      <c r="G525" s="12"/>
      <c r="H525" s="80"/>
      <c r="I525" s="238">
        <v>2.5099999999999998</v>
      </c>
      <c r="J525" s="52" t="s">
        <v>55</v>
      </c>
      <c r="K525" s="52">
        <v>10</v>
      </c>
      <c r="L525" s="52" t="s">
        <v>192</v>
      </c>
      <c r="M525" s="53">
        <v>120</v>
      </c>
      <c r="N525" s="80"/>
      <c r="O525" s="51">
        <v>125</v>
      </c>
      <c r="P525" s="52">
        <v>140</v>
      </c>
      <c r="Q525" s="52">
        <v>250</v>
      </c>
      <c r="R525" s="223">
        <v>210</v>
      </c>
      <c r="S525" s="108">
        <v>158</v>
      </c>
      <c r="T525" s="108">
        <v>24</v>
      </c>
      <c r="U525" s="279"/>
      <c r="V525" s="279"/>
      <c r="W525" s="279"/>
      <c r="X525" s="21">
        <v>20</v>
      </c>
      <c r="Y525" s="64">
        <v>26.856999999999996</v>
      </c>
      <c r="Z525" s="65">
        <v>2.1334999999999997</v>
      </c>
      <c r="AA525" s="66">
        <v>113.57749999999999</v>
      </c>
      <c r="AB525" s="67"/>
      <c r="AC525" s="67"/>
      <c r="AD525" s="68"/>
      <c r="AE525" s="185"/>
    </row>
    <row r="526" spans="1:52" x14ac:dyDescent="0.25">
      <c r="A526" s="169" t="s">
        <v>750</v>
      </c>
      <c r="B526" s="170" t="s">
        <v>751</v>
      </c>
      <c r="C526" s="171" t="s">
        <v>154</v>
      </c>
      <c r="D526" s="172" t="s">
        <v>752</v>
      </c>
      <c r="E526" s="174" t="s">
        <v>731</v>
      </c>
      <c r="F526" s="326">
        <v>129.15</v>
      </c>
      <c r="G526" s="175"/>
      <c r="I526" s="239">
        <v>3.2</v>
      </c>
      <c r="J526" s="55" t="s">
        <v>55</v>
      </c>
      <c r="K526" s="55">
        <v>8</v>
      </c>
      <c r="L526" s="55" t="s">
        <v>192</v>
      </c>
      <c r="M526" s="56">
        <v>96</v>
      </c>
      <c r="N526" s="80"/>
      <c r="O526" s="54">
        <v>160</v>
      </c>
      <c r="P526" s="55">
        <v>150</v>
      </c>
      <c r="Q526" s="55">
        <v>285</v>
      </c>
      <c r="R526" s="224">
        <v>240</v>
      </c>
      <c r="S526" s="109">
        <v>188</v>
      </c>
      <c r="T526" s="109">
        <v>24</v>
      </c>
      <c r="U526" s="10"/>
      <c r="V526" s="10"/>
      <c r="W526" s="10"/>
      <c r="X526" s="21"/>
      <c r="Y526" s="69">
        <v>34.24</v>
      </c>
      <c r="Z526" s="70">
        <v>2.72</v>
      </c>
      <c r="AA526" s="71">
        <v>144.80000000000001</v>
      </c>
      <c r="AB526" s="67"/>
      <c r="AC526" s="67"/>
      <c r="AD526" s="68"/>
      <c r="AE526" s="185"/>
    </row>
    <row r="527" spans="1:52" x14ac:dyDescent="0.25">
      <c r="A527" t="s">
        <v>2065</v>
      </c>
      <c r="B527" s="166">
        <v>8433375009873</v>
      </c>
      <c r="C527" s="167" t="s">
        <v>154</v>
      </c>
      <c r="D527" s="168" t="s">
        <v>2066</v>
      </c>
      <c r="E527" s="173" t="s">
        <v>731</v>
      </c>
      <c r="F527" s="325">
        <v>130.82</v>
      </c>
      <c r="G527" s="175"/>
      <c r="I527" s="238">
        <v>3.61</v>
      </c>
      <c r="J527" s="52" t="s">
        <v>55</v>
      </c>
      <c r="K527" s="52">
        <v>8</v>
      </c>
      <c r="L527" s="52" t="s">
        <v>192</v>
      </c>
      <c r="M527" s="53">
        <v>96</v>
      </c>
      <c r="N527" s="80"/>
      <c r="O527" s="51">
        <v>160</v>
      </c>
      <c r="P527" s="52">
        <v>150</v>
      </c>
      <c r="Q527" s="52">
        <v>191</v>
      </c>
      <c r="R527" s="223">
        <v>240</v>
      </c>
      <c r="S527" s="108">
        <v>178</v>
      </c>
      <c r="T527" s="108">
        <v>25</v>
      </c>
      <c r="U527" s="10"/>
      <c r="V527" s="10"/>
      <c r="W527" s="10"/>
      <c r="X527" s="21"/>
      <c r="Y527" s="64">
        <v>38.630000000000003</v>
      </c>
      <c r="Z527" s="65">
        <v>3.07</v>
      </c>
      <c r="AA527" s="66">
        <v>163.35</v>
      </c>
      <c r="AB527" s="208"/>
      <c r="AC527" s="67"/>
      <c r="AD527" s="68"/>
      <c r="AE527" s="185"/>
    </row>
    <row r="528" spans="1:52" x14ac:dyDescent="0.25">
      <c r="A528" s="169" t="s">
        <v>753</v>
      </c>
      <c r="B528" s="170" t="s">
        <v>754</v>
      </c>
      <c r="C528" s="171" t="s">
        <v>154</v>
      </c>
      <c r="D528" s="172" t="s">
        <v>755</v>
      </c>
      <c r="E528" s="174" t="s">
        <v>731</v>
      </c>
      <c r="F528" s="326">
        <v>214</v>
      </c>
      <c r="G528" s="12"/>
      <c r="H528" s="80"/>
      <c r="I528" s="239">
        <v>3.33</v>
      </c>
      <c r="J528" s="55" t="s">
        <v>55</v>
      </c>
      <c r="K528" s="55">
        <v>8</v>
      </c>
      <c r="L528" s="55" t="s">
        <v>192</v>
      </c>
      <c r="M528" s="56">
        <v>96</v>
      </c>
      <c r="N528" s="80"/>
      <c r="O528" s="54">
        <v>200</v>
      </c>
      <c r="P528" s="55">
        <v>200</v>
      </c>
      <c r="Q528" s="55">
        <v>340</v>
      </c>
      <c r="R528" s="224">
        <v>295</v>
      </c>
      <c r="S528" s="109">
        <v>235.5</v>
      </c>
      <c r="T528" s="109">
        <v>24</v>
      </c>
      <c r="U528" s="48"/>
      <c r="V528" s="48"/>
      <c r="W528" s="48"/>
      <c r="Y528" s="69">
        <v>35.631</v>
      </c>
      <c r="Z528" s="70">
        <v>2.8304999999999998</v>
      </c>
      <c r="AA528" s="71">
        <v>150.6825</v>
      </c>
      <c r="AB528" s="208"/>
      <c r="AC528" s="67"/>
      <c r="AD528" s="68"/>
      <c r="AE528" s="185"/>
    </row>
    <row r="529" spans="1:52" x14ac:dyDescent="0.25">
      <c r="A529" t="s">
        <v>756</v>
      </c>
      <c r="B529" s="166" t="s">
        <v>757</v>
      </c>
      <c r="C529" s="167" t="s">
        <v>154</v>
      </c>
      <c r="D529" s="168" t="s">
        <v>758</v>
      </c>
      <c r="E529" s="173" t="s">
        <v>731</v>
      </c>
      <c r="F529" s="325">
        <v>310.08</v>
      </c>
      <c r="G529" s="175"/>
      <c r="I529" s="238">
        <v>5.47</v>
      </c>
      <c r="J529" s="52" t="s">
        <v>55</v>
      </c>
      <c r="K529" s="52">
        <v>5</v>
      </c>
      <c r="L529" s="52" t="s">
        <v>192</v>
      </c>
      <c r="M529" s="53">
        <v>60</v>
      </c>
      <c r="N529" s="80"/>
      <c r="O529" s="51">
        <v>250</v>
      </c>
      <c r="P529" s="52">
        <v>250</v>
      </c>
      <c r="Q529" s="52">
        <v>403</v>
      </c>
      <c r="R529" s="223">
        <v>350</v>
      </c>
      <c r="S529" s="108">
        <v>287.5</v>
      </c>
      <c r="T529" s="108">
        <v>30</v>
      </c>
      <c r="U529" s="10"/>
      <c r="V529" s="10"/>
      <c r="W529" s="10"/>
      <c r="X529" s="24"/>
      <c r="Y529" s="64"/>
      <c r="Z529" s="65"/>
      <c r="AA529" s="66"/>
      <c r="AB529" s="208">
        <v>0</v>
      </c>
      <c r="AC529" s="67">
        <v>0</v>
      </c>
      <c r="AD529" s="68">
        <v>0</v>
      </c>
      <c r="AE529" s="185"/>
      <c r="AF529" s="193"/>
      <c r="AG529" s="201"/>
    </row>
    <row r="530" spans="1:52" x14ac:dyDescent="0.25">
      <c r="A530" s="169" t="s">
        <v>759</v>
      </c>
      <c r="B530" s="170" t="s">
        <v>760</v>
      </c>
      <c r="C530" s="171" t="s">
        <v>154</v>
      </c>
      <c r="D530" s="172" t="s">
        <v>761</v>
      </c>
      <c r="E530" s="174" t="s">
        <v>731</v>
      </c>
      <c r="F530" s="326">
        <v>432.57</v>
      </c>
      <c r="G530" s="211"/>
      <c r="H530" s="80"/>
      <c r="I530" s="239">
        <v>9.76</v>
      </c>
      <c r="J530" s="55" t="s">
        <v>55</v>
      </c>
      <c r="K530" s="55">
        <v>100</v>
      </c>
      <c r="L530" s="55" t="s">
        <v>762</v>
      </c>
      <c r="M530" s="56">
        <v>100</v>
      </c>
      <c r="N530" s="80"/>
      <c r="O530" s="54">
        <v>315</v>
      </c>
      <c r="P530" s="55">
        <v>300</v>
      </c>
      <c r="Q530" s="55">
        <v>467</v>
      </c>
      <c r="R530" s="224">
        <v>400</v>
      </c>
      <c r="S530" s="109">
        <v>337.3</v>
      </c>
      <c r="T530" s="109">
        <v>34</v>
      </c>
      <c r="U530" s="48"/>
      <c r="V530" s="48"/>
      <c r="W530" s="48"/>
      <c r="Y530" s="69"/>
      <c r="Z530" s="70"/>
      <c r="AA530" s="71"/>
      <c r="AB530" s="208">
        <v>0</v>
      </c>
      <c r="AC530" s="67">
        <v>0</v>
      </c>
      <c r="AD530" s="68">
        <v>0</v>
      </c>
      <c r="AE530" s="185"/>
    </row>
    <row r="531" spans="1:52" x14ac:dyDescent="0.25">
      <c r="A531" t="s">
        <v>763</v>
      </c>
      <c r="B531" s="166" t="s">
        <v>764</v>
      </c>
      <c r="C531" s="167" t="s">
        <v>154</v>
      </c>
      <c r="D531" s="168" t="s">
        <v>765</v>
      </c>
      <c r="E531" s="173" t="s">
        <v>731</v>
      </c>
      <c r="F531" s="325">
        <v>880.09</v>
      </c>
      <c r="G531" s="176"/>
      <c r="I531" s="238">
        <v>15.3</v>
      </c>
      <c r="J531" s="52" t="s">
        <v>55</v>
      </c>
      <c r="K531" s="52">
        <v>50</v>
      </c>
      <c r="L531" s="52" t="s">
        <v>766</v>
      </c>
      <c r="M531" s="53">
        <v>50</v>
      </c>
      <c r="N531" s="81"/>
      <c r="O531" s="51">
        <v>400</v>
      </c>
      <c r="P531" s="52">
        <v>400</v>
      </c>
      <c r="Q531" s="52">
        <v>567</v>
      </c>
      <c r="R531" s="223">
        <v>515</v>
      </c>
      <c r="S531" s="108">
        <v>429.5</v>
      </c>
      <c r="T531" s="108">
        <v>44</v>
      </c>
      <c r="U531" s="10"/>
      <c r="V531" s="10"/>
      <c r="W531" s="10"/>
      <c r="X531" s="24"/>
      <c r="Y531" s="64"/>
      <c r="Z531" s="65"/>
      <c r="AA531" s="66"/>
      <c r="AB531" s="208">
        <v>0</v>
      </c>
      <c r="AC531" s="67">
        <v>0</v>
      </c>
      <c r="AD531" s="68">
        <v>0</v>
      </c>
      <c r="AE531" s="185"/>
      <c r="AF531" s="193"/>
      <c r="AG531" s="201"/>
    </row>
    <row r="532" spans="1:52" x14ac:dyDescent="0.25">
      <c r="A532" s="20"/>
      <c r="B532" s="21"/>
      <c r="C532" s="10"/>
      <c r="D532" s="20"/>
      <c r="E532" s="24"/>
      <c r="F532" s="327"/>
      <c r="G532"/>
      <c r="I532" s="17"/>
      <c r="K532" s="10"/>
      <c r="L532" s="10"/>
      <c r="M532" s="24"/>
      <c r="O532" s="48"/>
      <c r="P532" s="48"/>
      <c r="Q532" s="48"/>
      <c r="R532" s="217"/>
      <c r="S532" s="39"/>
      <c r="T532" s="39"/>
      <c r="U532" s="39"/>
      <c r="V532" s="39"/>
      <c r="W532" s="39"/>
      <c r="Y532" s="192"/>
      <c r="Z532" s="192"/>
      <c r="AA532" s="192"/>
      <c r="AB532" s="193"/>
      <c r="AC532" s="193"/>
      <c r="AD532" s="201"/>
      <c r="AE532" s="242"/>
    </row>
    <row r="533" spans="1:52" x14ac:dyDescent="0.25">
      <c r="D533"/>
      <c r="F533" s="327"/>
      <c r="G533" s="13"/>
      <c r="I533" s="17"/>
      <c r="L533" s="10"/>
      <c r="AE533" s="185"/>
      <c r="AZ533" s="15"/>
    </row>
    <row r="534" spans="1:52" ht="51" customHeight="1" x14ac:dyDescent="0.25">
      <c r="A534" s="2" t="s">
        <v>22</v>
      </c>
      <c r="B534" s="114" t="s">
        <v>23</v>
      </c>
      <c r="C534" s="2" t="s">
        <v>24</v>
      </c>
      <c r="D534" s="2" t="s">
        <v>25</v>
      </c>
      <c r="E534" s="2" t="s">
        <v>26</v>
      </c>
      <c r="F534" s="324" t="s">
        <v>138</v>
      </c>
      <c r="G534" s="275" t="s">
        <v>1</v>
      </c>
      <c r="I534" s="57" t="s">
        <v>121</v>
      </c>
      <c r="J534" s="93" t="s">
        <v>122</v>
      </c>
      <c r="K534" s="59" t="s">
        <v>123</v>
      </c>
      <c r="L534" s="58" t="s">
        <v>30</v>
      </c>
      <c r="M534" s="93" t="s">
        <v>124</v>
      </c>
      <c r="O534" s="27" t="s">
        <v>139</v>
      </c>
      <c r="P534" s="28" t="s">
        <v>141</v>
      </c>
      <c r="Q534" s="27"/>
      <c r="R534" s="220"/>
      <c r="S534" s="27"/>
      <c r="T534" s="97"/>
      <c r="U534" s="97"/>
      <c r="V534" s="97"/>
      <c r="W534" s="97"/>
      <c r="Y534" s="61" t="s">
        <v>34</v>
      </c>
      <c r="Z534" s="61" t="s">
        <v>35</v>
      </c>
      <c r="AA534" s="61" t="s">
        <v>36</v>
      </c>
      <c r="AB534" s="62" t="s">
        <v>37</v>
      </c>
      <c r="AC534" s="62" t="s">
        <v>38</v>
      </c>
      <c r="AD534" s="63" t="s">
        <v>39</v>
      </c>
      <c r="AE534" s="185"/>
      <c r="AZ534" s="15"/>
    </row>
    <row r="535" spans="1:52" x14ac:dyDescent="0.25">
      <c r="A535" s="165" t="s">
        <v>634</v>
      </c>
      <c r="B535" s="166" t="s">
        <v>635</v>
      </c>
      <c r="C535" s="167" t="s">
        <v>145</v>
      </c>
      <c r="D535" s="168" t="s">
        <v>636</v>
      </c>
      <c r="E535" s="173" t="s">
        <v>1926</v>
      </c>
      <c r="F535" s="325">
        <v>0.47</v>
      </c>
      <c r="G535" s="12"/>
      <c r="H535" s="80"/>
      <c r="I535" s="76">
        <v>8.0000000000000002E-3</v>
      </c>
      <c r="J535" s="100">
        <v>50</v>
      </c>
      <c r="K535" s="52">
        <v>500</v>
      </c>
      <c r="L535" s="52" t="s">
        <v>148</v>
      </c>
      <c r="M535" s="106">
        <v>18000</v>
      </c>
      <c r="N535" s="79"/>
      <c r="O535" s="194">
        <v>20</v>
      </c>
      <c r="P535" s="31" t="s">
        <v>637</v>
      </c>
      <c r="Q535" s="31"/>
      <c r="R535" s="213"/>
      <c r="S535" s="33"/>
      <c r="T535" s="39"/>
      <c r="U535" s="39"/>
      <c r="V535" s="39"/>
      <c r="W535" s="39"/>
      <c r="Y535" s="64">
        <v>0.55600000000000005</v>
      </c>
      <c r="Z535" s="65">
        <v>4.24E-2</v>
      </c>
      <c r="AA535" s="66">
        <v>0.30480000000000002</v>
      </c>
      <c r="AB535" s="67"/>
      <c r="AC535" s="67"/>
      <c r="AD535" s="68"/>
      <c r="AE535" s="185"/>
    </row>
    <row r="536" spans="1:52" x14ac:dyDescent="0.25">
      <c r="A536" s="169" t="s">
        <v>638</v>
      </c>
      <c r="B536" s="170" t="s">
        <v>639</v>
      </c>
      <c r="C536" s="171" t="s">
        <v>145</v>
      </c>
      <c r="D536" s="172" t="s">
        <v>640</v>
      </c>
      <c r="E536" s="174" t="s">
        <v>1926</v>
      </c>
      <c r="F536" s="326">
        <v>0.73</v>
      </c>
      <c r="G536" s="12"/>
      <c r="H536" s="80"/>
      <c r="I536" s="77">
        <v>1.0999999999999999E-2</v>
      </c>
      <c r="J536" s="101">
        <v>50</v>
      </c>
      <c r="K536" s="55">
        <v>500</v>
      </c>
      <c r="L536" s="55" t="s">
        <v>148</v>
      </c>
      <c r="M536" s="107">
        <v>18000</v>
      </c>
      <c r="N536" s="80"/>
      <c r="O536" s="195">
        <v>25</v>
      </c>
      <c r="P536" s="36" t="s">
        <v>641</v>
      </c>
      <c r="Q536" s="36"/>
      <c r="R536" s="214"/>
      <c r="S536" s="38"/>
      <c r="T536" s="39"/>
      <c r="U536" s="39"/>
      <c r="V536" s="39"/>
      <c r="W536" s="39"/>
      <c r="Y536" s="69">
        <v>0.76449999999999996</v>
      </c>
      <c r="Z536" s="70">
        <v>5.8299999999999998E-2</v>
      </c>
      <c r="AA536" s="71">
        <v>0.41909999999999997</v>
      </c>
      <c r="AB536" s="67"/>
      <c r="AC536" s="67"/>
      <c r="AD536" s="68"/>
      <c r="AE536" s="185"/>
    </row>
    <row r="537" spans="1:52" x14ac:dyDescent="0.25">
      <c r="A537" s="165" t="s">
        <v>642</v>
      </c>
      <c r="B537" s="166" t="s">
        <v>643</v>
      </c>
      <c r="C537" s="167" t="s">
        <v>145</v>
      </c>
      <c r="D537" s="168" t="s">
        <v>644</v>
      </c>
      <c r="E537" s="173" t="s">
        <v>1926</v>
      </c>
      <c r="F537" s="325">
        <v>0.96</v>
      </c>
      <c r="G537" s="12"/>
      <c r="H537" s="80"/>
      <c r="I537" s="76">
        <v>1.6E-2</v>
      </c>
      <c r="J537" s="100">
        <v>30</v>
      </c>
      <c r="K537" s="52">
        <v>300</v>
      </c>
      <c r="L537" s="52" t="s">
        <v>148</v>
      </c>
      <c r="M537" s="106">
        <v>10800</v>
      </c>
      <c r="N537" s="80"/>
      <c r="O537" s="194">
        <v>32</v>
      </c>
      <c r="P537" s="31" t="s">
        <v>405</v>
      </c>
      <c r="Q537" s="31"/>
      <c r="R537" s="213"/>
      <c r="S537" s="33"/>
      <c r="T537" s="39"/>
      <c r="U537" s="39"/>
      <c r="V537" s="39"/>
      <c r="W537" s="39"/>
      <c r="Y537" s="64">
        <v>1.3205</v>
      </c>
      <c r="Z537" s="65">
        <v>0.1007</v>
      </c>
      <c r="AA537" s="66">
        <v>0.72389999999999999</v>
      </c>
      <c r="AB537" s="67"/>
      <c r="AC537" s="67"/>
      <c r="AD537" s="68"/>
      <c r="AE537" s="185"/>
    </row>
    <row r="538" spans="1:52" x14ac:dyDescent="0.25">
      <c r="A538" s="169" t="s">
        <v>645</v>
      </c>
      <c r="B538" s="170" t="s">
        <v>646</v>
      </c>
      <c r="C538" s="171" t="s">
        <v>145</v>
      </c>
      <c r="D538" s="172" t="s">
        <v>647</v>
      </c>
      <c r="E538" s="174" t="s">
        <v>1926</v>
      </c>
      <c r="F538" s="326">
        <v>1.55</v>
      </c>
      <c r="G538" s="12"/>
      <c r="H538" s="80"/>
      <c r="I538" s="77">
        <v>2.9000000000000001E-2</v>
      </c>
      <c r="J538" s="101">
        <v>20</v>
      </c>
      <c r="K538" s="55">
        <v>160</v>
      </c>
      <c r="L538" s="55" t="s">
        <v>148</v>
      </c>
      <c r="M538" s="107">
        <v>5760</v>
      </c>
      <c r="N538" s="80"/>
      <c r="O538" s="195">
        <v>40</v>
      </c>
      <c r="P538" s="36" t="s">
        <v>648</v>
      </c>
      <c r="Q538" s="36"/>
      <c r="R538" s="214"/>
      <c r="S538" s="38"/>
      <c r="T538" s="39"/>
      <c r="U538" s="39"/>
      <c r="V538" s="39"/>
      <c r="W538" s="39"/>
      <c r="Y538" s="69">
        <v>2.085</v>
      </c>
      <c r="Z538" s="70">
        <v>0.159</v>
      </c>
      <c r="AA538" s="71">
        <v>1.143</v>
      </c>
      <c r="AB538" s="67"/>
      <c r="AC538" s="67"/>
      <c r="AD538" s="68"/>
      <c r="AE538" s="185"/>
    </row>
    <row r="539" spans="1:52" x14ac:dyDescent="0.25">
      <c r="A539" s="165" t="s">
        <v>649</v>
      </c>
      <c r="B539" s="166" t="s">
        <v>650</v>
      </c>
      <c r="C539" s="167" t="s">
        <v>145</v>
      </c>
      <c r="D539" s="168" t="s">
        <v>651</v>
      </c>
      <c r="E539" s="173" t="s">
        <v>1926</v>
      </c>
      <c r="F539" s="325">
        <v>3.09</v>
      </c>
      <c r="G539" s="12"/>
      <c r="H539" s="80"/>
      <c r="I539" s="76">
        <v>5.8959999999999999E-2</v>
      </c>
      <c r="J539" s="100">
        <v>10</v>
      </c>
      <c r="K539" s="52">
        <v>100</v>
      </c>
      <c r="L539" s="52" t="s">
        <v>148</v>
      </c>
      <c r="M539" s="106">
        <v>3600</v>
      </c>
      <c r="N539" s="80"/>
      <c r="O539" s="194">
        <v>50</v>
      </c>
      <c r="P539" s="31" t="s">
        <v>163</v>
      </c>
      <c r="Q539" s="31"/>
      <c r="R539" s="213"/>
      <c r="S539" s="33"/>
      <c r="T539" s="39"/>
      <c r="U539" s="39"/>
      <c r="V539" s="39"/>
      <c r="W539" s="39"/>
      <c r="Y539" s="64">
        <v>3.8225000000000002</v>
      </c>
      <c r="Z539" s="65">
        <v>0.29149999999999998</v>
      </c>
      <c r="AA539" s="66">
        <v>2.0954999999999999</v>
      </c>
      <c r="AB539" s="67"/>
      <c r="AC539" s="67"/>
      <c r="AD539" s="68"/>
      <c r="AE539" s="185"/>
    </row>
    <row r="540" spans="1:52" x14ac:dyDescent="0.25">
      <c r="A540" s="169" t="s">
        <v>652</v>
      </c>
      <c r="B540" s="170" t="s">
        <v>653</v>
      </c>
      <c r="C540" s="171" t="s">
        <v>145</v>
      </c>
      <c r="D540" s="172" t="s">
        <v>654</v>
      </c>
      <c r="E540" s="174" t="s">
        <v>1926</v>
      </c>
      <c r="F540" s="326">
        <v>4.42</v>
      </c>
      <c r="G540" s="12"/>
      <c r="H540" s="80"/>
      <c r="I540" s="77">
        <v>0.104</v>
      </c>
      <c r="J540" s="101">
        <v>5</v>
      </c>
      <c r="K540" s="55">
        <v>50</v>
      </c>
      <c r="L540" s="55" t="s">
        <v>148</v>
      </c>
      <c r="M540" s="107">
        <v>1800</v>
      </c>
      <c r="N540" s="80"/>
      <c r="O540" s="195">
        <v>63</v>
      </c>
      <c r="P540" s="36" t="s">
        <v>360</v>
      </c>
      <c r="Q540" s="36"/>
      <c r="R540" s="214"/>
      <c r="S540" s="38"/>
      <c r="T540" s="39"/>
      <c r="U540" s="39"/>
      <c r="V540" s="39"/>
      <c r="W540" s="39"/>
      <c r="Y540" s="69">
        <v>8.34</v>
      </c>
      <c r="Z540" s="70">
        <v>0.63600000000000001</v>
      </c>
      <c r="AA540" s="71">
        <v>4.5720000000000001</v>
      </c>
      <c r="AB540" s="67"/>
      <c r="AC540" s="67"/>
      <c r="AD540" s="157" t="s">
        <v>62</v>
      </c>
      <c r="AE540" s="185"/>
    </row>
    <row r="541" spans="1:52" x14ac:dyDescent="0.25">
      <c r="A541" s="165" t="s">
        <v>655</v>
      </c>
      <c r="B541" s="166" t="s">
        <v>656</v>
      </c>
      <c r="C541" s="167" t="s">
        <v>145</v>
      </c>
      <c r="D541" s="168" t="s">
        <v>657</v>
      </c>
      <c r="E541" s="173" t="s">
        <v>1926</v>
      </c>
      <c r="F541" s="325">
        <v>8.42</v>
      </c>
      <c r="G541" s="12"/>
      <c r="H541" s="80"/>
      <c r="I541" s="76">
        <v>0.20699999999999999</v>
      </c>
      <c r="J541" s="100">
        <v>4</v>
      </c>
      <c r="K541" s="52">
        <v>32</v>
      </c>
      <c r="L541" s="52" t="s">
        <v>148</v>
      </c>
      <c r="M541" s="106">
        <v>1152</v>
      </c>
      <c r="N541" s="80"/>
      <c r="O541" s="194">
        <v>75</v>
      </c>
      <c r="P541" s="31" t="s">
        <v>658</v>
      </c>
      <c r="Q541" s="31"/>
      <c r="R541" s="213"/>
      <c r="S541" s="33"/>
      <c r="T541" s="39"/>
      <c r="U541" s="39"/>
      <c r="V541" s="39"/>
      <c r="W541" s="39"/>
      <c r="Y541" s="64">
        <v>14.177999999999999</v>
      </c>
      <c r="Z541" s="65">
        <v>1.0811999999999999</v>
      </c>
      <c r="AA541" s="66">
        <v>7.7724000000000002</v>
      </c>
      <c r="AB541" s="67"/>
      <c r="AC541" s="67"/>
      <c r="AD541" s="68"/>
      <c r="AE541" s="185"/>
    </row>
    <row r="542" spans="1:52" x14ac:dyDescent="0.25">
      <c r="A542" s="169" t="s">
        <v>659</v>
      </c>
      <c r="B542" s="170" t="s">
        <v>660</v>
      </c>
      <c r="C542" s="171" t="s">
        <v>145</v>
      </c>
      <c r="D542" s="172" t="s">
        <v>661</v>
      </c>
      <c r="E542" s="174" t="s">
        <v>1926</v>
      </c>
      <c r="F542" s="326">
        <v>15.33</v>
      </c>
      <c r="G542" s="12"/>
      <c r="H542" s="80"/>
      <c r="I542" s="77">
        <v>0.28567999999999999</v>
      </c>
      <c r="J542" s="101">
        <v>2</v>
      </c>
      <c r="K542" s="55">
        <v>24</v>
      </c>
      <c r="L542" s="55" t="s">
        <v>148</v>
      </c>
      <c r="M542" s="107">
        <v>864</v>
      </c>
      <c r="N542" s="80"/>
      <c r="O542" s="195">
        <v>90</v>
      </c>
      <c r="P542" s="36" t="s">
        <v>662</v>
      </c>
      <c r="Q542" s="36"/>
      <c r="R542" s="214"/>
      <c r="S542" s="38"/>
      <c r="T542" s="39"/>
      <c r="U542" s="39"/>
      <c r="V542" s="39"/>
      <c r="W542" s="39"/>
      <c r="Y542" s="69">
        <v>20.015999999999998</v>
      </c>
      <c r="Z542" s="70">
        <v>1.5263999999999998</v>
      </c>
      <c r="AA542" s="71">
        <v>10.972799999999999</v>
      </c>
      <c r="AB542" s="67"/>
      <c r="AC542" s="67"/>
      <c r="AD542" s="68"/>
      <c r="AE542" s="185"/>
    </row>
    <row r="543" spans="1:52" x14ac:dyDescent="0.25">
      <c r="A543" s="165" t="s">
        <v>663</v>
      </c>
      <c r="B543" s="166" t="s">
        <v>664</v>
      </c>
      <c r="C543" s="167" t="s">
        <v>145</v>
      </c>
      <c r="D543" s="168" t="s">
        <v>665</v>
      </c>
      <c r="E543" s="173" t="s">
        <v>1926</v>
      </c>
      <c r="F543" s="325">
        <v>21.8</v>
      </c>
      <c r="G543" s="12"/>
      <c r="H543" s="80"/>
      <c r="I543" s="76">
        <v>0.44019999999999998</v>
      </c>
      <c r="J543" s="100" t="s">
        <v>55</v>
      </c>
      <c r="K543" s="52">
        <v>10</v>
      </c>
      <c r="L543" s="52" t="s">
        <v>148</v>
      </c>
      <c r="M543" s="106">
        <v>360</v>
      </c>
      <c r="N543" s="80"/>
      <c r="O543" s="194">
        <v>110</v>
      </c>
      <c r="P543" s="31" t="s">
        <v>666</v>
      </c>
      <c r="Q543" s="31"/>
      <c r="R543" s="213"/>
      <c r="S543" s="33"/>
      <c r="T543" s="39"/>
      <c r="U543" s="39"/>
      <c r="V543" s="39"/>
      <c r="W543" s="39"/>
      <c r="Y543" s="64">
        <v>24.672499999999999</v>
      </c>
      <c r="Z543" s="65">
        <v>1.8815</v>
      </c>
      <c r="AA543" s="66">
        <v>13.525499999999999</v>
      </c>
      <c r="AB543" s="67"/>
      <c r="AC543" s="67"/>
      <c r="AD543" s="68"/>
      <c r="AE543" s="185"/>
    </row>
    <row r="544" spans="1:52" x14ac:dyDescent="0.25">
      <c r="A544" s="169" t="s">
        <v>667</v>
      </c>
      <c r="B544" s="170" t="s">
        <v>668</v>
      </c>
      <c r="C544" s="171" t="s">
        <v>154</v>
      </c>
      <c r="D544" s="172" t="s">
        <v>669</v>
      </c>
      <c r="E544" s="174" t="s">
        <v>1926</v>
      </c>
      <c r="F544" s="326">
        <v>39.11</v>
      </c>
      <c r="G544" s="12"/>
      <c r="H544" s="80"/>
      <c r="I544" s="77">
        <v>0.63600000000000001</v>
      </c>
      <c r="J544" s="101" t="s">
        <v>55</v>
      </c>
      <c r="K544" s="55">
        <v>32</v>
      </c>
      <c r="L544" s="55" t="s">
        <v>192</v>
      </c>
      <c r="M544" s="107">
        <v>384</v>
      </c>
      <c r="N544" s="80"/>
      <c r="O544" s="195">
        <v>125</v>
      </c>
      <c r="P544" s="36" t="s">
        <v>670</v>
      </c>
      <c r="Q544" s="36"/>
      <c r="R544" s="214"/>
      <c r="S544" s="38"/>
      <c r="T544" s="39"/>
      <c r="U544" s="39"/>
      <c r="V544" s="39"/>
      <c r="W544" s="39"/>
      <c r="Y544" s="69">
        <v>49.344999999999999</v>
      </c>
      <c r="Z544" s="70">
        <v>3.7629999999999999</v>
      </c>
      <c r="AA544" s="71">
        <v>27.050999999999998</v>
      </c>
      <c r="AB544" s="67"/>
      <c r="AC544" s="67"/>
      <c r="AD544" s="68"/>
      <c r="AE544" s="185"/>
    </row>
    <row r="545" spans="1:52" x14ac:dyDescent="0.25">
      <c r="A545" s="165" t="s">
        <v>671</v>
      </c>
      <c r="B545" s="166" t="s">
        <v>672</v>
      </c>
      <c r="C545" s="167" t="s">
        <v>154</v>
      </c>
      <c r="D545" s="168" t="s">
        <v>673</v>
      </c>
      <c r="E545" s="173" t="s">
        <v>1926</v>
      </c>
      <c r="F545" s="325">
        <v>76.92</v>
      </c>
      <c r="G545" s="12"/>
      <c r="H545" s="80"/>
      <c r="I545" s="196">
        <v>1.246</v>
      </c>
      <c r="J545" s="100" t="s">
        <v>55</v>
      </c>
      <c r="K545" s="52">
        <v>9</v>
      </c>
      <c r="L545" s="52" t="s">
        <v>192</v>
      </c>
      <c r="M545" s="53">
        <v>108</v>
      </c>
      <c r="N545" s="81"/>
      <c r="O545" s="194">
        <v>160</v>
      </c>
      <c r="P545" s="31">
        <v>78</v>
      </c>
      <c r="Q545" s="31"/>
      <c r="R545" s="213"/>
      <c r="S545" s="33"/>
      <c r="T545" s="39"/>
      <c r="U545" s="39"/>
      <c r="V545" s="39"/>
      <c r="W545" s="39"/>
      <c r="Y545" s="64">
        <f>69.5*I545</f>
        <v>86.596999999999994</v>
      </c>
      <c r="Z545" s="65">
        <f>5.3*I545</f>
        <v>6.6037999999999997</v>
      </c>
      <c r="AA545" s="66">
        <f>38.1*I545</f>
        <v>47.4726</v>
      </c>
      <c r="AB545" s="67"/>
      <c r="AC545" s="67"/>
      <c r="AD545" s="68"/>
      <c r="AE545" s="185"/>
    </row>
    <row r="546" spans="1:52" x14ac:dyDescent="0.25">
      <c r="D546"/>
      <c r="F546" s="327"/>
      <c r="G546" s="13"/>
      <c r="I546" s="17"/>
      <c r="L546" s="10"/>
      <c r="AE546" s="185"/>
      <c r="AZ546" s="15"/>
    </row>
    <row r="547" spans="1:52" x14ac:dyDescent="0.25">
      <c r="D547"/>
      <c r="F547" s="327"/>
      <c r="G547" s="13"/>
      <c r="I547" s="17"/>
      <c r="L547" s="10"/>
      <c r="AE547" s="185"/>
      <c r="AZ547" s="15"/>
    </row>
    <row r="548" spans="1:52" ht="51" customHeight="1" x14ac:dyDescent="0.25">
      <c r="A548" s="2" t="s">
        <v>22</v>
      </c>
      <c r="B548" s="114" t="s">
        <v>23</v>
      </c>
      <c r="C548" s="2" t="s">
        <v>24</v>
      </c>
      <c r="D548" s="2" t="s">
        <v>25</v>
      </c>
      <c r="E548" s="2" t="s">
        <v>26</v>
      </c>
      <c r="F548" s="324" t="s">
        <v>138</v>
      </c>
      <c r="G548" s="275" t="s">
        <v>1</v>
      </c>
      <c r="I548" s="57" t="s">
        <v>121</v>
      </c>
      <c r="J548" s="93" t="s">
        <v>122</v>
      </c>
      <c r="K548" s="59" t="s">
        <v>123</v>
      </c>
      <c r="L548" s="58" t="s">
        <v>30</v>
      </c>
      <c r="M548" s="162" t="s">
        <v>124</v>
      </c>
      <c r="O548" s="27" t="s">
        <v>139</v>
      </c>
      <c r="P548" s="28" t="s">
        <v>140</v>
      </c>
      <c r="Q548" s="28" t="s">
        <v>707</v>
      </c>
      <c r="R548" s="220" t="s">
        <v>141</v>
      </c>
      <c r="S548" s="28" t="s">
        <v>142</v>
      </c>
      <c r="T548" s="140"/>
      <c r="U548" s="140"/>
      <c r="V548" s="140"/>
      <c r="W548" s="140"/>
      <c r="Y548" s="61" t="s">
        <v>34</v>
      </c>
      <c r="Z548" s="61" t="s">
        <v>35</v>
      </c>
      <c r="AA548" s="61" t="s">
        <v>36</v>
      </c>
      <c r="AB548" s="62" t="s">
        <v>37</v>
      </c>
      <c r="AC548" s="62" t="s">
        <v>38</v>
      </c>
      <c r="AD548" s="63" t="s">
        <v>39</v>
      </c>
      <c r="AE548" s="185"/>
      <c r="AZ548" s="15"/>
    </row>
    <row r="549" spans="1:52" x14ac:dyDescent="0.25">
      <c r="A549" s="165" t="s">
        <v>708</v>
      </c>
      <c r="B549" s="166" t="s">
        <v>709</v>
      </c>
      <c r="C549" s="167" t="s">
        <v>154</v>
      </c>
      <c r="D549" s="168" t="s">
        <v>710</v>
      </c>
      <c r="E549" s="173" t="s">
        <v>1926</v>
      </c>
      <c r="F549" s="325">
        <v>3.26</v>
      </c>
      <c r="G549" s="12"/>
      <c r="I549" s="89">
        <v>1.967E-2</v>
      </c>
      <c r="J549" s="31">
        <v>10</v>
      </c>
      <c r="K549" s="31">
        <v>100</v>
      </c>
      <c r="L549" s="31" t="s">
        <v>148</v>
      </c>
      <c r="M549" s="30">
        <v>3600</v>
      </c>
      <c r="N549" s="81"/>
      <c r="O549" s="29">
        <v>25</v>
      </c>
      <c r="P549" s="30">
        <v>25</v>
      </c>
      <c r="Q549" s="31">
        <v>24</v>
      </c>
      <c r="R549" s="221">
        <v>43</v>
      </c>
      <c r="S549" s="44">
        <v>45</v>
      </c>
      <c r="T549" s="48"/>
      <c r="U549" s="48"/>
      <c r="V549" s="48"/>
      <c r="W549" s="48"/>
      <c r="Y549" s="64">
        <f>69.5*I549</f>
        <v>1.367065</v>
      </c>
      <c r="Z549" s="65">
        <f>5.3*I549</f>
        <v>0.104251</v>
      </c>
      <c r="AA549" s="66">
        <f>38.1*I549</f>
        <v>0.74942700000000007</v>
      </c>
      <c r="AB549" s="67"/>
      <c r="AC549" s="67"/>
      <c r="AD549" s="68"/>
      <c r="AE549" s="185"/>
    </row>
    <row r="550" spans="1:52" x14ac:dyDescent="0.25">
      <c r="C550" t="s">
        <v>210</v>
      </c>
      <c r="D550"/>
      <c r="F550" s="327"/>
      <c r="G550" s="13"/>
      <c r="I550" s="91"/>
      <c r="J550" s="49"/>
      <c r="K550" s="92"/>
      <c r="L550" s="48"/>
      <c r="M550" s="105"/>
      <c r="AE550" s="185"/>
      <c r="AZ550" s="15"/>
    </row>
    <row r="551" spans="1:52" x14ac:dyDescent="0.25">
      <c r="D551"/>
      <c r="F551" s="327"/>
      <c r="G551" s="13"/>
      <c r="I551" s="91"/>
      <c r="J551" s="49"/>
      <c r="K551" s="92"/>
      <c r="L551" s="48"/>
      <c r="M551" s="105"/>
      <c r="AE551" s="185"/>
      <c r="AZ551" s="15"/>
    </row>
    <row r="552" spans="1:52" ht="51" customHeight="1" x14ac:dyDescent="0.25">
      <c r="A552" s="2" t="s">
        <v>22</v>
      </c>
      <c r="B552" s="114" t="s">
        <v>23</v>
      </c>
      <c r="C552" s="2" t="s">
        <v>24</v>
      </c>
      <c r="D552" s="2" t="s">
        <v>25</v>
      </c>
      <c r="E552" s="2" t="s">
        <v>26</v>
      </c>
      <c r="F552" s="324" t="s">
        <v>138</v>
      </c>
      <c r="G552" s="275" t="s">
        <v>1</v>
      </c>
      <c r="I552" s="57" t="s">
        <v>121</v>
      </c>
      <c r="J552" s="93" t="s">
        <v>122</v>
      </c>
      <c r="K552" s="59" t="s">
        <v>123</v>
      </c>
      <c r="L552" s="58" t="s">
        <v>30</v>
      </c>
      <c r="M552" s="162" t="s">
        <v>124</v>
      </c>
      <c r="O552" s="27" t="s">
        <v>711</v>
      </c>
      <c r="P552" s="28" t="s">
        <v>140</v>
      </c>
      <c r="Q552" s="28" t="s">
        <v>712</v>
      </c>
      <c r="R552" s="220" t="s">
        <v>713</v>
      </c>
      <c r="S552" s="28"/>
      <c r="T552" s="140"/>
      <c r="U552" s="140"/>
      <c r="V552" s="140"/>
      <c r="W552" s="140"/>
      <c r="Y552" s="61" t="s">
        <v>34</v>
      </c>
      <c r="Z552" s="61" t="s">
        <v>35</v>
      </c>
      <c r="AA552" s="61" t="s">
        <v>36</v>
      </c>
      <c r="AB552" s="62" t="s">
        <v>37</v>
      </c>
      <c r="AC552" s="62" t="s">
        <v>38</v>
      </c>
      <c r="AD552" s="63" t="s">
        <v>39</v>
      </c>
      <c r="AE552" s="185"/>
      <c r="AZ552" s="15"/>
    </row>
    <row r="553" spans="1:52" x14ac:dyDescent="0.25">
      <c r="A553" s="165" t="s">
        <v>714</v>
      </c>
      <c r="B553" s="166" t="s">
        <v>715</v>
      </c>
      <c r="C553" s="167" t="s">
        <v>154</v>
      </c>
      <c r="D553" s="168" t="s">
        <v>716</v>
      </c>
      <c r="E553" s="173" t="s">
        <v>1926</v>
      </c>
      <c r="F553" s="325">
        <v>11.23</v>
      </c>
      <c r="G553" s="12"/>
      <c r="I553" s="89">
        <v>2.4900000000000002</v>
      </c>
      <c r="J553" s="31">
        <v>5</v>
      </c>
      <c r="K553" s="31">
        <v>30</v>
      </c>
      <c r="L553" s="31" t="s">
        <v>148</v>
      </c>
      <c r="M553" s="30">
        <v>1080</v>
      </c>
      <c r="N553" s="80"/>
      <c r="O553" s="29" t="s">
        <v>717</v>
      </c>
      <c r="P553" s="30" t="s">
        <v>718</v>
      </c>
      <c r="Q553" s="31" t="s">
        <v>719</v>
      </c>
      <c r="R553" s="221">
        <v>85</v>
      </c>
      <c r="S553" s="44"/>
      <c r="T553" s="48"/>
      <c r="U553" s="48"/>
      <c r="V553" s="48"/>
      <c r="W553" s="48"/>
      <c r="Y553" s="64">
        <v>173.17</v>
      </c>
      <c r="Z553" s="65">
        <v>13.58</v>
      </c>
      <c r="AA553" s="66">
        <v>95.07</v>
      </c>
      <c r="AB553" s="67"/>
      <c r="AC553" s="67"/>
      <c r="AD553" s="68"/>
      <c r="AE553" s="185"/>
    </row>
    <row r="554" spans="1:52" x14ac:dyDescent="0.25">
      <c r="A554" s="169" t="s">
        <v>720</v>
      </c>
      <c r="B554" s="170" t="s">
        <v>721</v>
      </c>
      <c r="C554" s="171" t="s">
        <v>154</v>
      </c>
      <c r="D554" s="172" t="s">
        <v>722</v>
      </c>
      <c r="E554" s="174" t="s">
        <v>1926</v>
      </c>
      <c r="F554" s="326">
        <v>11.51</v>
      </c>
      <c r="G554" s="211"/>
      <c r="I554" s="90">
        <v>2.4849999999999999</v>
      </c>
      <c r="J554" s="36">
        <v>5</v>
      </c>
      <c r="K554" s="36">
        <v>30</v>
      </c>
      <c r="L554" s="36" t="s">
        <v>148</v>
      </c>
      <c r="M554" s="35">
        <v>1080</v>
      </c>
      <c r="N554" s="81"/>
      <c r="O554" s="34" t="s">
        <v>723</v>
      </c>
      <c r="P554" s="35" t="s">
        <v>718</v>
      </c>
      <c r="Q554" s="36">
        <v>104</v>
      </c>
      <c r="R554" s="222" t="s">
        <v>724</v>
      </c>
      <c r="S554" s="40"/>
      <c r="T554" s="48"/>
      <c r="U554" s="48"/>
      <c r="V554" s="48"/>
      <c r="W554" s="48"/>
      <c r="Y554" s="69">
        <v>172.82</v>
      </c>
      <c r="Z554" s="70">
        <v>13.55</v>
      </c>
      <c r="AA554" s="71">
        <v>94.88</v>
      </c>
      <c r="AB554" s="67"/>
      <c r="AC554" s="67"/>
      <c r="AD554" s="157" t="s">
        <v>62</v>
      </c>
      <c r="AE554" s="185"/>
    </row>
    <row r="555" spans="1:52" x14ac:dyDescent="0.25">
      <c r="A555" s="20"/>
      <c r="B555" s="21"/>
      <c r="C555" s="10"/>
      <c r="D555" s="20"/>
      <c r="E555" s="24"/>
      <c r="F555" s="327"/>
      <c r="G555"/>
      <c r="I555" s="91"/>
      <c r="J555" s="48"/>
      <c r="K555" s="48"/>
      <c r="L555" s="48"/>
      <c r="M555" s="49"/>
      <c r="O555" s="39"/>
      <c r="P555" s="49"/>
      <c r="Q555" s="48"/>
      <c r="R555" s="217"/>
      <c r="S555" s="48"/>
      <c r="T555" s="48"/>
      <c r="U555" s="48"/>
      <c r="V555" s="48"/>
      <c r="W555" s="48"/>
      <c r="Y555" s="192"/>
      <c r="Z555" s="192"/>
      <c r="AA555" s="192"/>
      <c r="AB555" s="193"/>
      <c r="AC555" s="193"/>
      <c r="AD555" s="190"/>
      <c r="AE555" s="242"/>
    </row>
    <row r="556" spans="1:52" x14ac:dyDescent="0.25">
      <c r="A556" s="20"/>
      <c r="B556" s="21"/>
      <c r="C556" s="10"/>
      <c r="D556" s="20"/>
      <c r="E556" s="24"/>
      <c r="F556" s="327"/>
      <c r="G556"/>
      <c r="I556" s="91"/>
      <c r="J556" s="48"/>
      <c r="K556" s="48"/>
      <c r="L556" s="48"/>
      <c r="M556" s="49"/>
      <c r="O556" s="39"/>
      <c r="P556" s="49"/>
      <c r="Q556" s="48"/>
      <c r="R556" s="217"/>
      <c r="S556" s="48"/>
      <c r="T556" s="48"/>
      <c r="U556" s="48"/>
      <c r="V556" s="48"/>
      <c r="W556" s="48"/>
      <c r="Y556" s="192"/>
      <c r="Z556" s="192"/>
      <c r="AA556" s="192"/>
      <c r="AB556" s="193"/>
      <c r="AC556" s="193"/>
      <c r="AD556" s="190"/>
      <c r="AE556" s="242"/>
    </row>
    <row r="557" spans="1:52" ht="51" customHeight="1" x14ac:dyDescent="0.25">
      <c r="A557" s="2" t="s">
        <v>22</v>
      </c>
      <c r="B557" s="114" t="s">
        <v>23</v>
      </c>
      <c r="C557" s="2" t="s">
        <v>24</v>
      </c>
      <c r="D557" s="2" t="s">
        <v>25</v>
      </c>
      <c r="E557" s="2" t="s">
        <v>26</v>
      </c>
      <c r="F557" s="324" t="s">
        <v>138</v>
      </c>
      <c r="G557" s="276" t="s">
        <v>1</v>
      </c>
      <c r="I557" s="57" t="s">
        <v>121</v>
      </c>
      <c r="J557" s="93" t="s">
        <v>122</v>
      </c>
      <c r="K557" s="59" t="s">
        <v>123</v>
      </c>
      <c r="L557" s="58" t="s">
        <v>30</v>
      </c>
      <c r="M557" s="162" t="s">
        <v>124</v>
      </c>
      <c r="O557" s="27" t="s">
        <v>2013</v>
      </c>
      <c r="P557" s="28" t="s">
        <v>2014</v>
      </c>
      <c r="Q557" s="28" t="s">
        <v>33</v>
      </c>
      <c r="R557" s="220" t="s">
        <v>2015</v>
      </c>
      <c r="S557" s="28" t="s">
        <v>2016</v>
      </c>
      <c r="T557" s="28" t="s">
        <v>2017</v>
      </c>
      <c r="U557" s="140"/>
      <c r="V557" s="140"/>
      <c r="W557" s="140"/>
      <c r="Y557" s="61" t="s">
        <v>34</v>
      </c>
      <c r="Z557" s="61" t="s">
        <v>35</v>
      </c>
      <c r="AA557" s="61" t="s">
        <v>36</v>
      </c>
      <c r="AB557" s="62" t="s">
        <v>37</v>
      </c>
      <c r="AC557" s="62" t="s">
        <v>38</v>
      </c>
      <c r="AD557" s="63" t="s">
        <v>39</v>
      </c>
      <c r="AE557" s="185"/>
      <c r="AZ557" s="15"/>
    </row>
    <row r="558" spans="1:52" x14ac:dyDescent="0.25">
      <c r="A558" s="165" t="s">
        <v>2037</v>
      </c>
      <c r="B558" s="166">
        <v>8433375073973</v>
      </c>
      <c r="C558" s="167" t="s">
        <v>154</v>
      </c>
      <c r="D558" s="168" t="s">
        <v>2023</v>
      </c>
      <c r="E558" s="173" t="s">
        <v>771</v>
      </c>
      <c r="F558" s="325">
        <v>1.37</v>
      </c>
      <c r="G558" s="240"/>
      <c r="I558" s="89">
        <v>2.5999999999999999E-2</v>
      </c>
      <c r="J558" s="31">
        <v>10</v>
      </c>
      <c r="K558" s="31"/>
      <c r="L558" s="31"/>
      <c r="M558" s="30"/>
      <c r="N558" s="80"/>
      <c r="O558" s="29">
        <v>20</v>
      </c>
      <c r="P558" s="30">
        <v>29</v>
      </c>
      <c r="Q558" s="31">
        <v>81</v>
      </c>
      <c r="R558" s="221">
        <v>51</v>
      </c>
      <c r="S558" s="44">
        <v>16</v>
      </c>
      <c r="T558" s="29">
        <v>31</v>
      </c>
      <c r="U558" s="48"/>
      <c r="V558" s="48"/>
      <c r="W558" s="48"/>
      <c r="Y558" s="64"/>
      <c r="Z558" s="65"/>
      <c r="AA558" s="66"/>
      <c r="AB558" s="67"/>
      <c r="AC558" s="67"/>
      <c r="AD558" s="68"/>
      <c r="AE558" s="242"/>
    </row>
    <row r="559" spans="1:52" x14ac:dyDescent="0.25">
      <c r="A559" s="169" t="s">
        <v>2038</v>
      </c>
      <c r="B559" s="170">
        <v>8433375073980</v>
      </c>
      <c r="C559" s="171" t="s">
        <v>154</v>
      </c>
      <c r="D559" s="172" t="s">
        <v>2024</v>
      </c>
      <c r="E559" s="174" t="s">
        <v>771</v>
      </c>
      <c r="F559" s="326">
        <v>2.2200000000000002</v>
      </c>
      <c r="G559" s="240"/>
      <c r="I559" s="90">
        <v>4.3999999999999997E-2</v>
      </c>
      <c r="J559" s="36">
        <v>10</v>
      </c>
      <c r="K559" s="36"/>
      <c r="L559" s="36"/>
      <c r="M559" s="35"/>
      <c r="N559" s="81"/>
      <c r="O559" s="34">
        <v>25</v>
      </c>
      <c r="P559" s="35">
        <v>35</v>
      </c>
      <c r="Q559" s="36">
        <v>96</v>
      </c>
      <c r="R559" s="222">
        <v>64</v>
      </c>
      <c r="S559" s="40">
        <v>17</v>
      </c>
      <c r="T559" s="34">
        <v>39</v>
      </c>
      <c r="Y559" s="69"/>
      <c r="Z559" s="70"/>
      <c r="AA559" s="71"/>
      <c r="AB559" s="67"/>
      <c r="AC559" s="67"/>
      <c r="AD559" s="157"/>
      <c r="AE559" s="185"/>
      <c r="AZ559" s="15"/>
    </row>
    <row r="560" spans="1:52" x14ac:dyDescent="0.25">
      <c r="C560" t="s">
        <v>210</v>
      </c>
      <c r="D560"/>
      <c r="F560" s="327"/>
      <c r="G560" s="13"/>
      <c r="I560" s="17"/>
      <c r="L560" s="10"/>
      <c r="AE560" s="185"/>
      <c r="AZ560" s="15"/>
    </row>
    <row r="561" spans="1:52" x14ac:dyDescent="0.25">
      <c r="D561"/>
      <c r="F561" s="327"/>
      <c r="G561" s="13"/>
      <c r="I561" s="17"/>
      <c r="L561" s="10"/>
      <c r="AE561" s="185"/>
      <c r="AZ561" s="15"/>
    </row>
    <row r="562" spans="1:52" ht="51" customHeight="1" x14ac:dyDescent="0.25">
      <c r="A562" s="2" t="s">
        <v>22</v>
      </c>
      <c r="B562" s="114" t="s">
        <v>23</v>
      </c>
      <c r="C562" s="2" t="s">
        <v>24</v>
      </c>
      <c r="D562" s="2" t="s">
        <v>25</v>
      </c>
      <c r="E562" s="2" t="s">
        <v>26</v>
      </c>
      <c r="F562" s="324" t="s">
        <v>138</v>
      </c>
      <c r="G562" s="275" t="s">
        <v>1</v>
      </c>
      <c r="I562" s="57" t="s">
        <v>121</v>
      </c>
      <c r="J562" s="93" t="s">
        <v>122</v>
      </c>
      <c r="K562" s="59" t="s">
        <v>123</v>
      </c>
      <c r="L562" s="58" t="s">
        <v>30</v>
      </c>
      <c r="M562" s="162" t="s">
        <v>124</v>
      </c>
      <c r="O562" s="27" t="s">
        <v>139</v>
      </c>
      <c r="P562" s="28" t="s">
        <v>141</v>
      </c>
      <c r="Q562" s="41"/>
      <c r="R562" s="220"/>
      <c r="S562" s="42"/>
      <c r="T562" s="97"/>
      <c r="U562" s="97"/>
      <c r="V562" s="97"/>
      <c r="W562" s="97"/>
      <c r="Y562" s="61" t="s">
        <v>34</v>
      </c>
      <c r="Z562" s="61" t="s">
        <v>35</v>
      </c>
      <c r="AA562" s="61" t="s">
        <v>36</v>
      </c>
      <c r="AB562" s="62" t="s">
        <v>37</v>
      </c>
      <c r="AC562" s="62" t="s">
        <v>38</v>
      </c>
      <c r="AD562" s="63" t="s">
        <v>39</v>
      </c>
      <c r="AE562" s="185"/>
      <c r="AZ562" s="15"/>
    </row>
    <row r="563" spans="1:52" x14ac:dyDescent="0.25">
      <c r="A563" s="165" t="s">
        <v>767</v>
      </c>
      <c r="B563" s="166" t="s">
        <v>768</v>
      </c>
      <c r="C563" s="167" t="s">
        <v>769</v>
      </c>
      <c r="D563" s="168" t="s">
        <v>770</v>
      </c>
      <c r="E563" s="173" t="s">
        <v>771</v>
      </c>
      <c r="F563" s="325">
        <v>3.39</v>
      </c>
      <c r="G563" s="12"/>
      <c r="I563" s="76">
        <v>5.8000000000000003E-2</v>
      </c>
      <c r="J563" s="52" t="s">
        <v>55</v>
      </c>
      <c r="K563" s="52">
        <v>80</v>
      </c>
      <c r="L563" s="52" t="s">
        <v>148</v>
      </c>
      <c r="M563" s="106">
        <v>2880</v>
      </c>
      <c r="N563" s="79"/>
      <c r="O563" s="32">
        <v>20</v>
      </c>
      <c r="P563" s="31">
        <v>340</v>
      </c>
      <c r="Q563" s="31"/>
      <c r="R563" s="213"/>
      <c r="S563" s="33"/>
      <c r="T563" s="39"/>
      <c r="U563" s="39"/>
      <c r="V563" s="39"/>
      <c r="W563" s="39"/>
      <c r="Y563" s="64">
        <v>2.62032</v>
      </c>
      <c r="Z563" s="65">
        <v>0.20299</v>
      </c>
      <c r="AA563" s="66">
        <v>1.4426599999999998</v>
      </c>
      <c r="AB563" s="67"/>
      <c r="AC563" s="67"/>
      <c r="AD563" s="68"/>
      <c r="AE563" s="185"/>
    </row>
    <row r="564" spans="1:52" x14ac:dyDescent="0.25">
      <c r="A564" s="169" t="s">
        <v>772</v>
      </c>
      <c r="B564" s="170" t="s">
        <v>773</v>
      </c>
      <c r="C564" s="171" t="s">
        <v>769</v>
      </c>
      <c r="D564" s="172" t="s">
        <v>774</v>
      </c>
      <c r="E564" s="174" t="s">
        <v>771</v>
      </c>
      <c r="F564" s="326">
        <v>4.26</v>
      </c>
      <c r="G564" s="12"/>
      <c r="I564" s="77">
        <v>9.1200000000000003E-2</v>
      </c>
      <c r="J564" s="55" t="s">
        <v>55</v>
      </c>
      <c r="K564" s="55">
        <v>50</v>
      </c>
      <c r="L564" s="55" t="s">
        <v>148</v>
      </c>
      <c r="M564" s="107">
        <v>1800</v>
      </c>
      <c r="N564" s="80"/>
      <c r="O564" s="37">
        <v>25</v>
      </c>
      <c r="P564" s="36">
        <v>340</v>
      </c>
      <c r="Q564" s="36"/>
      <c r="R564" s="214"/>
      <c r="S564" s="38"/>
      <c r="T564" s="39"/>
      <c r="U564" s="39"/>
      <c r="V564" s="39"/>
      <c r="W564" s="39"/>
      <c r="Y564" s="69">
        <v>4.2023999999999999</v>
      </c>
      <c r="Z564" s="70">
        <v>0.32555000000000001</v>
      </c>
      <c r="AA564" s="71">
        <v>2.3136999999999999</v>
      </c>
      <c r="AB564" s="67"/>
      <c r="AC564" s="67"/>
      <c r="AD564" s="157" t="s">
        <v>62</v>
      </c>
      <c r="AE564" s="185"/>
    </row>
    <row r="565" spans="1:52" x14ac:dyDescent="0.25">
      <c r="A565" s="165" t="s">
        <v>775</v>
      </c>
      <c r="B565" s="166" t="s">
        <v>776</v>
      </c>
      <c r="C565" s="167" t="s">
        <v>769</v>
      </c>
      <c r="D565" s="168" t="s">
        <v>777</v>
      </c>
      <c r="E565" s="173" t="s">
        <v>771</v>
      </c>
      <c r="F565" s="325">
        <v>5.72</v>
      </c>
      <c r="G565" s="12"/>
      <c r="I565" s="76">
        <v>0.14799999999999999</v>
      </c>
      <c r="J565" s="52" t="s">
        <v>55</v>
      </c>
      <c r="K565" s="52">
        <v>30</v>
      </c>
      <c r="L565" s="52" t="s">
        <v>148</v>
      </c>
      <c r="M565" s="106">
        <v>1080</v>
      </c>
      <c r="N565" s="81"/>
      <c r="O565" s="32">
        <v>32</v>
      </c>
      <c r="P565" s="31">
        <v>340</v>
      </c>
      <c r="Q565" s="31"/>
      <c r="R565" s="213"/>
      <c r="S565" s="33"/>
      <c r="T565" s="39"/>
      <c r="U565" s="39"/>
      <c r="V565" s="39"/>
      <c r="W565" s="39"/>
      <c r="Y565" s="64">
        <v>0.79103999999999997</v>
      </c>
      <c r="Z565" s="65">
        <v>6.1280000000000001E-2</v>
      </c>
      <c r="AA565" s="66">
        <v>0.43552000000000002</v>
      </c>
      <c r="AB565" s="67"/>
      <c r="AC565" s="67"/>
      <c r="AD565" s="68"/>
      <c r="AE565" s="185"/>
    </row>
    <row r="566" spans="1:52" x14ac:dyDescent="0.25">
      <c r="C566" t="s">
        <v>210</v>
      </c>
      <c r="D566"/>
      <c r="F566" s="327"/>
      <c r="G566" s="13"/>
      <c r="I566" s="17"/>
      <c r="L566" s="10"/>
      <c r="AE566" s="185"/>
      <c r="AZ566" s="15"/>
    </row>
    <row r="567" spans="1:52" ht="51" customHeight="1" x14ac:dyDescent="0.25">
      <c r="A567" s="2" t="s">
        <v>22</v>
      </c>
      <c r="B567" s="114" t="s">
        <v>23</v>
      </c>
      <c r="C567" s="2" t="s">
        <v>24</v>
      </c>
      <c r="D567" s="2" t="s">
        <v>25</v>
      </c>
      <c r="E567" s="2" t="s">
        <v>26</v>
      </c>
      <c r="F567" s="324" t="s">
        <v>138</v>
      </c>
      <c r="G567" s="275" t="s">
        <v>1</v>
      </c>
      <c r="I567" s="57" t="s">
        <v>121</v>
      </c>
      <c r="J567" s="93" t="s">
        <v>122</v>
      </c>
      <c r="K567" s="59" t="s">
        <v>123</v>
      </c>
      <c r="L567" s="58" t="s">
        <v>30</v>
      </c>
      <c r="M567" s="162" t="s">
        <v>124</v>
      </c>
      <c r="O567" s="27" t="s">
        <v>139</v>
      </c>
      <c r="P567" s="28" t="s">
        <v>141</v>
      </c>
      <c r="Q567" s="41"/>
      <c r="R567" s="220"/>
      <c r="S567" s="42"/>
      <c r="T567" s="97"/>
      <c r="U567" s="97"/>
      <c r="V567" s="97"/>
      <c r="W567" s="97"/>
      <c r="Y567" s="61" t="s">
        <v>34</v>
      </c>
      <c r="Z567" s="61" t="s">
        <v>35</v>
      </c>
      <c r="AA567" s="61" t="s">
        <v>36</v>
      </c>
      <c r="AB567" s="62" t="s">
        <v>37</v>
      </c>
      <c r="AC567" s="62" t="s">
        <v>38</v>
      </c>
      <c r="AD567" s="63" t="s">
        <v>39</v>
      </c>
      <c r="AE567" s="185"/>
      <c r="AZ567" s="15"/>
    </row>
    <row r="568" spans="1:52" x14ac:dyDescent="0.25">
      <c r="A568" s="165" t="s">
        <v>778</v>
      </c>
      <c r="B568" s="166" t="s">
        <v>779</v>
      </c>
      <c r="C568" s="167" t="s">
        <v>154</v>
      </c>
      <c r="D568" s="168" t="s">
        <v>780</v>
      </c>
      <c r="E568" s="173" t="s">
        <v>1926</v>
      </c>
      <c r="F568" s="325">
        <v>2.11</v>
      </c>
      <c r="G568" s="12"/>
      <c r="I568" s="89">
        <v>3.0000000000000001E-3</v>
      </c>
      <c r="J568" s="95">
        <v>50</v>
      </c>
      <c r="K568" s="31">
        <v>500</v>
      </c>
      <c r="L568" s="31" t="s">
        <v>148</v>
      </c>
      <c r="M568" s="45">
        <v>18000</v>
      </c>
      <c r="N568" s="81"/>
      <c r="O568" s="32">
        <v>10</v>
      </c>
      <c r="P568" s="31">
        <v>200</v>
      </c>
      <c r="Q568" s="31"/>
      <c r="R568" s="213"/>
      <c r="S568" s="33"/>
      <c r="T568" s="39"/>
      <c r="U568" s="39"/>
      <c r="V568" s="39"/>
      <c r="W568" s="39"/>
      <c r="Y568" s="64">
        <v>0.79103999999999997</v>
      </c>
      <c r="Z568" s="65">
        <v>6.1280000000000001E-2</v>
      </c>
      <c r="AA568" s="66">
        <v>0.43552000000000002</v>
      </c>
      <c r="AB568" s="68"/>
      <c r="AC568" s="68"/>
      <c r="AD568" s="68"/>
      <c r="AE568" s="185"/>
    </row>
    <row r="569" spans="1:52" x14ac:dyDescent="0.25">
      <c r="A569" s="20"/>
      <c r="B569" s="21"/>
      <c r="C569" s="10"/>
      <c r="D569" s="20"/>
      <c r="E569" s="10"/>
      <c r="F569" s="327"/>
      <c r="G569"/>
      <c r="I569" s="17"/>
      <c r="K569" s="10"/>
      <c r="L569" s="10"/>
      <c r="M569" s="24"/>
      <c r="Y569" s="19"/>
      <c r="Z569" s="19"/>
      <c r="AA569" s="19"/>
      <c r="AB569" s="9"/>
      <c r="AE569" s="185"/>
    </row>
    <row r="570" spans="1:52" x14ac:dyDescent="0.25">
      <c r="C570" t="s">
        <v>210</v>
      </c>
      <c r="D570"/>
      <c r="F570" s="327"/>
      <c r="G570" s="13"/>
      <c r="I570" s="17"/>
      <c r="L570" s="10"/>
      <c r="AE570" s="185"/>
      <c r="AZ570" s="15"/>
    </row>
    <row r="571" spans="1:52" ht="51" customHeight="1" x14ac:dyDescent="0.25">
      <c r="A571" s="2" t="s">
        <v>22</v>
      </c>
      <c r="B571" s="114" t="s">
        <v>23</v>
      </c>
      <c r="C571" s="2" t="s">
        <v>24</v>
      </c>
      <c r="D571" s="2" t="s">
        <v>25</v>
      </c>
      <c r="E571" s="2" t="s">
        <v>26</v>
      </c>
      <c r="F571" s="324" t="s">
        <v>138</v>
      </c>
      <c r="G571" s="275" t="s">
        <v>1</v>
      </c>
      <c r="I571" s="57" t="s">
        <v>121</v>
      </c>
      <c r="J571" s="93" t="s">
        <v>122</v>
      </c>
      <c r="K571" s="59" t="s">
        <v>123</v>
      </c>
      <c r="L571" s="58" t="s">
        <v>30</v>
      </c>
      <c r="M571" s="162" t="s">
        <v>124</v>
      </c>
      <c r="N571" s="142"/>
      <c r="O571" s="27" t="s">
        <v>139</v>
      </c>
      <c r="P571" s="28" t="s">
        <v>140</v>
      </c>
      <c r="Q571" s="28" t="s">
        <v>141</v>
      </c>
      <c r="R571" s="220"/>
      <c r="S571" s="27"/>
      <c r="T571" s="97"/>
      <c r="U571" s="97"/>
      <c r="V571" s="97"/>
      <c r="W571" s="97"/>
      <c r="Y571" s="61" t="s">
        <v>34</v>
      </c>
      <c r="Z571" s="61" t="s">
        <v>35</v>
      </c>
      <c r="AA571" s="61" t="s">
        <v>36</v>
      </c>
      <c r="AB571" s="62" t="s">
        <v>37</v>
      </c>
      <c r="AC571" s="62" t="s">
        <v>38</v>
      </c>
      <c r="AD571" s="63" t="s">
        <v>39</v>
      </c>
      <c r="AE571" s="185"/>
      <c r="AZ571" s="15"/>
    </row>
    <row r="572" spans="1:52" x14ac:dyDescent="0.25">
      <c r="A572" s="165" t="s">
        <v>1027</v>
      </c>
      <c r="B572" s="166">
        <v>8433375023039</v>
      </c>
      <c r="C572" s="167" t="s">
        <v>145</v>
      </c>
      <c r="D572" s="168" t="s">
        <v>1028</v>
      </c>
      <c r="E572" s="173" t="s">
        <v>1926</v>
      </c>
      <c r="F572" s="325">
        <v>11.54</v>
      </c>
      <c r="G572" s="12"/>
      <c r="H572" s="80"/>
      <c r="I572" s="76">
        <v>0.13100000000000001</v>
      </c>
      <c r="J572" s="100" t="s">
        <v>55</v>
      </c>
      <c r="K572" s="52">
        <v>24</v>
      </c>
      <c r="L572" s="52" t="s">
        <v>148</v>
      </c>
      <c r="M572" s="53">
        <v>864</v>
      </c>
      <c r="N572" s="79"/>
      <c r="O572" s="31">
        <v>32</v>
      </c>
      <c r="P572" s="31">
        <v>20</v>
      </c>
      <c r="Q572" s="31">
        <v>246</v>
      </c>
      <c r="R572" s="213"/>
      <c r="S572" s="33"/>
      <c r="T572" s="39"/>
      <c r="U572" s="39"/>
      <c r="V572" s="39"/>
      <c r="W572" s="39"/>
      <c r="Y572" s="64">
        <v>9.1044999999999998</v>
      </c>
      <c r="Z572" s="65">
        <v>0.69430000000000003</v>
      </c>
      <c r="AA572" s="66">
        <v>4.3230000000000004</v>
      </c>
      <c r="AB572" s="67"/>
      <c r="AC572" s="67"/>
      <c r="AD572" s="68"/>
      <c r="AE572" s="185"/>
    </row>
    <row r="573" spans="1:52" x14ac:dyDescent="0.25">
      <c r="A573" s="169" t="s">
        <v>1029</v>
      </c>
      <c r="B573" s="170">
        <v>8433375023046</v>
      </c>
      <c r="C573" s="171" t="s">
        <v>145</v>
      </c>
      <c r="D573" s="172" t="s">
        <v>1030</v>
      </c>
      <c r="E573" s="174" t="s">
        <v>1926</v>
      </c>
      <c r="F573" s="326">
        <v>12.38</v>
      </c>
      <c r="G573" s="12"/>
      <c r="H573" s="80"/>
      <c r="I573" s="77">
        <v>0.154</v>
      </c>
      <c r="J573" s="101" t="s">
        <v>55</v>
      </c>
      <c r="K573" s="55">
        <v>24</v>
      </c>
      <c r="L573" s="55" t="s">
        <v>148</v>
      </c>
      <c r="M573" s="56">
        <v>864</v>
      </c>
      <c r="N573" s="80"/>
      <c r="O573" s="36">
        <v>32</v>
      </c>
      <c r="P573" s="36">
        <v>25</v>
      </c>
      <c r="Q573" s="36">
        <v>250</v>
      </c>
      <c r="R573" s="214"/>
      <c r="S573" s="38"/>
      <c r="T573" s="39"/>
      <c r="U573" s="39"/>
      <c r="V573" s="39"/>
      <c r="W573" s="39"/>
      <c r="Y573" s="69">
        <v>10.702999999999999</v>
      </c>
      <c r="Z573" s="70">
        <v>0.81619999999999993</v>
      </c>
      <c r="AA573" s="71">
        <v>5.0819999999999999</v>
      </c>
      <c r="AB573" s="67"/>
      <c r="AC573" s="67"/>
      <c r="AD573" s="157" t="s">
        <v>62</v>
      </c>
      <c r="AE573" s="185"/>
    </row>
    <row r="574" spans="1:52" x14ac:dyDescent="0.25">
      <c r="A574" s="165" t="s">
        <v>1031</v>
      </c>
      <c r="B574" s="166">
        <v>8433375023053</v>
      </c>
      <c r="C574" s="167" t="s">
        <v>145</v>
      </c>
      <c r="D574" s="168" t="s">
        <v>1032</v>
      </c>
      <c r="E574" s="173" t="s">
        <v>1926</v>
      </c>
      <c r="F574" s="325">
        <v>14.06</v>
      </c>
      <c r="G574" s="12"/>
      <c r="H574" s="80"/>
      <c r="I574" s="76">
        <v>0.20699999999999999</v>
      </c>
      <c r="J574" s="100" t="s">
        <v>55</v>
      </c>
      <c r="K574" s="52">
        <v>19</v>
      </c>
      <c r="L574" s="52" t="s">
        <v>148</v>
      </c>
      <c r="M574" s="53">
        <v>864</v>
      </c>
      <c r="N574" s="81"/>
      <c r="O574" s="31">
        <v>40</v>
      </c>
      <c r="P574" s="31">
        <v>25</v>
      </c>
      <c r="Q574" s="31">
        <v>248</v>
      </c>
      <c r="R574" s="213"/>
      <c r="S574" s="33"/>
      <c r="T574" s="39"/>
      <c r="U574" s="39"/>
      <c r="V574" s="39"/>
      <c r="W574" s="39"/>
      <c r="Y574" s="64">
        <v>14.3865</v>
      </c>
      <c r="Z574" s="65">
        <v>1.0971</v>
      </c>
      <c r="AA574" s="66">
        <v>6.8309999999999995</v>
      </c>
      <c r="AB574" s="67"/>
      <c r="AC574" s="67"/>
      <c r="AD574" s="68"/>
      <c r="AE574" s="185"/>
    </row>
    <row r="575" spans="1:52" x14ac:dyDescent="0.25">
      <c r="C575" t="s">
        <v>210</v>
      </c>
      <c r="D575"/>
      <c r="F575" s="327"/>
      <c r="G575" s="13"/>
      <c r="I575" s="17"/>
      <c r="L575" s="10"/>
      <c r="AE575" s="185"/>
      <c r="AZ575" s="15"/>
    </row>
    <row r="576" spans="1:52" x14ac:dyDescent="0.25">
      <c r="D576"/>
      <c r="F576" s="327"/>
      <c r="G576" s="13"/>
      <c r="I576" s="17"/>
      <c r="L576" s="10"/>
      <c r="AE576" s="185"/>
      <c r="AZ576" s="15"/>
    </row>
    <row r="577" spans="1:52" ht="51" customHeight="1" x14ac:dyDescent="0.25">
      <c r="A577" s="2" t="s">
        <v>22</v>
      </c>
      <c r="B577" s="114" t="s">
        <v>23</v>
      </c>
      <c r="C577" s="2" t="s">
        <v>24</v>
      </c>
      <c r="D577" s="2" t="s">
        <v>25</v>
      </c>
      <c r="E577" s="2" t="s">
        <v>26</v>
      </c>
      <c r="F577" s="324" t="s">
        <v>138</v>
      </c>
      <c r="G577" s="275" t="s">
        <v>1</v>
      </c>
      <c r="I577" s="57" t="s">
        <v>121</v>
      </c>
      <c r="J577" s="93" t="s">
        <v>122</v>
      </c>
      <c r="K577" s="59" t="s">
        <v>123</v>
      </c>
      <c r="L577" s="58" t="s">
        <v>30</v>
      </c>
      <c r="M577" s="162" t="s">
        <v>124</v>
      </c>
      <c r="O577" s="27" t="s">
        <v>140</v>
      </c>
      <c r="P577" s="28" t="s">
        <v>1485</v>
      </c>
      <c r="Q577" s="28"/>
      <c r="R577" s="220"/>
      <c r="S577" s="27"/>
      <c r="T577" s="97"/>
      <c r="U577" s="97"/>
      <c r="V577" s="97"/>
      <c r="W577" s="97"/>
      <c r="Y577" s="61" t="s">
        <v>34</v>
      </c>
      <c r="Z577" s="61" t="s">
        <v>35</v>
      </c>
      <c r="AA577" s="61" t="s">
        <v>36</v>
      </c>
      <c r="AB577" s="62" t="s">
        <v>37</v>
      </c>
      <c r="AC577" s="62" t="s">
        <v>38</v>
      </c>
      <c r="AD577" s="63" t="s">
        <v>39</v>
      </c>
      <c r="AE577" s="185"/>
      <c r="AZ577" s="15"/>
    </row>
    <row r="578" spans="1:52" x14ac:dyDescent="0.25">
      <c r="A578" s="165" t="s">
        <v>2033</v>
      </c>
      <c r="B578" s="166" t="s">
        <v>1486</v>
      </c>
      <c r="C578" s="167" t="s">
        <v>145</v>
      </c>
      <c r="D578" s="168" t="s">
        <v>1487</v>
      </c>
      <c r="E578" s="173" t="s">
        <v>147</v>
      </c>
      <c r="F578" s="325">
        <v>0.32</v>
      </c>
      <c r="G578" s="12"/>
      <c r="H578" s="80"/>
      <c r="I578" s="76">
        <v>5.0000000000000001E-3</v>
      </c>
      <c r="J578" s="100">
        <v>100</v>
      </c>
      <c r="K578" s="52">
        <v>1000</v>
      </c>
      <c r="L578" s="52" t="s">
        <v>148</v>
      </c>
      <c r="M578" s="106">
        <v>36000</v>
      </c>
      <c r="N578" s="80"/>
      <c r="O578" s="194">
        <v>20</v>
      </c>
      <c r="P578" s="31">
        <v>17.5</v>
      </c>
      <c r="Q578" s="31"/>
      <c r="R578" s="213"/>
      <c r="S578" s="33"/>
      <c r="T578" s="39"/>
      <c r="U578" s="39"/>
      <c r="V578" s="39"/>
      <c r="W578" s="39"/>
      <c r="Y578" s="64">
        <f t="shared" ref="Y578:Y581" si="18">69.5*I578</f>
        <v>0.34750000000000003</v>
      </c>
      <c r="Z578" s="65">
        <f t="shared" ref="Z578:Z581" si="19">5.3*I578</f>
        <v>2.6499999999999999E-2</v>
      </c>
      <c r="AA578" s="66">
        <f t="shared" ref="AA578:AA581" si="20">38.1*I578</f>
        <v>0.1905</v>
      </c>
      <c r="AB578" s="67"/>
      <c r="AC578" s="67"/>
      <c r="AD578" s="68"/>
      <c r="AE578" s="185"/>
    </row>
    <row r="579" spans="1:52" x14ac:dyDescent="0.25">
      <c r="A579" s="169" t="s">
        <v>2034</v>
      </c>
      <c r="B579" s="170" t="s">
        <v>1488</v>
      </c>
      <c r="C579" s="171" t="s">
        <v>145</v>
      </c>
      <c r="D579" s="172" t="s">
        <v>1489</v>
      </c>
      <c r="E579" s="174" t="s">
        <v>147</v>
      </c>
      <c r="F579" s="326">
        <v>0.44</v>
      </c>
      <c r="G579" s="12"/>
      <c r="H579" s="80"/>
      <c r="I579" s="77">
        <v>7.0000000000000001E-3</v>
      </c>
      <c r="J579" s="101">
        <v>100</v>
      </c>
      <c r="K579" s="55">
        <v>800</v>
      </c>
      <c r="L579" s="55" t="s">
        <v>148</v>
      </c>
      <c r="M579" s="107">
        <v>28800</v>
      </c>
      <c r="N579" s="80"/>
      <c r="O579" s="195">
        <v>25</v>
      </c>
      <c r="P579" s="36">
        <v>20</v>
      </c>
      <c r="Q579" s="36"/>
      <c r="R579" s="214"/>
      <c r="S579" s="38"/>
      <c r="T579" s="39"/>
      <c r="U579" s="39"/>
      <c r="V579" s="39"/>
      <c r="W579" s="39"/>
      <c r="Y579" s="69">
        <f t="shared" si="18"/>
        <v>0.48649999999999999</v>
      </c>
      <c r="Z579" s="70">
        <f t="shared" si="19"/>
        <v>3.7100000000000001E-2</v>
      </c>
      <c r="AA579" s="71">
        <f t="shared" si="20"/>
        <v>0.26669999999999999</v>
      </c>
      <c r="AB579" s="67"/>
      <c r="AC579" s="67"/>
      <c r="AD579" s="157"/>
      <c r="AE579" s="185"/>
    </row>
    <row r="580" spans="1:52" x14ac:dyDescent="0.25">
      <c r="A580" s="165" t="s">
        <v>2035</v>
      </c>
      <c r="B580" s="166" t="s">
        <v>1490</v>
      </c>
      <c r="C580" s="167" t="s">
        <v>145</v>
      </c>
      <c r="D580" s="168" t="s">
        <v>1491</v>
      </c>
      <c r="E580" s="173" t="s">
        <v>147</v>
      </c>
      <c r="F580" s="325">
        <v>0.54</v>
      </c>
      <c r="G580" s="12"/>
      <c r="H580" s="80"/>
      <c r="I580" s="76">
        <v>8.9999999999999993E-3</v>
      </c>
      <c r="J580" s="100">
        <v>50</v>
      </c>
      <c r="K580" s="52">
        <v>500</v>
      </c>
      <c r="L580" s="52" t="s">
        <v>148</v>
      </c>
      <c r="M580" s="106">
        <v>18000</v>
      </c>
      <c r="N580" s="80"/>
      <c r="O580" s="194">
        <v>32</v>
      </c>
      <c r="P580" s="31">
        <v>23</v>
      </c>
      <c r="Q580" s="31"/>
      <c r="R580" s="213"/>
      <c r="S580" s="33"/>
      <c r="T580" s="39"/>
      <c r="U580" s="39"/>
      <c r="V580" s="39"/>
      <c r="W580" s="39"/>
      <c r="Y580" s="64">
        <f t="shared" si="18"/>
        <v>0.62549999999999994</v>
      </c>
      <c r="Z580" s="65">
        <f t="shared" si="19"/>
        <v>4.7699999999999992E-2</v>
      </c>
      <c r="AA580" s="66">
        <f t="shared" si="20"/>
        <v>0.34289999999999998</v>
      </c>
      <c r="AB580" s="67"/>
      <c r="AC580" s="67"/>
      <c r="AD580" s="68" t="s">
        <v>62</v>
      </c>
      <c r="AE580" s="185"/>
    </row>
    <row r="581" spans="1:52" x14ac:dyDescent="0.25">
      <c r="A581" s="169" t="s">
        <v>2036</v>
      </c>
      <c r="B581" s="170" t="s">
        <v>1492</v>
      </c>
      <c r="C581" s="171" t="s">
        <v>145</v>
      </c>
      <c r="D581" s="172" t="s">
        <v>1493</v>
      </c>
      <c r="E581" s="174" t="s">
        <v>147</v>
      </c>
      <c r="F581" s="326">
        <v>0.74</v>
      </c>
      <c r="G581" s="12"/>
      <c r="H581" s="80"/>
      <c r="I581" s="77">
        <v>1.7000000000000001E-2</v>
      </c>
      <c r="J581" s="101">
        <v>30</v>
      </c>
      <c r="K581" s="55">
        <v>300</v>
      </c>
      <c r="L581" s="55" t="s">
        <v>148</v>
      </c>
      <c r="M581" s="107">
        <v>10800</v>
      </c>
      <c r="N581" s="81"/>
      <c r="O581" s="195">
        <v>40</v>
      </c>
      <c r="P581" s="36">
        <v>26</v>
      </c>
      <c r="Q581" s="36"/>
      <c r="R581" s="214"/>
      <c r="S581" s="38"/>
      <c r="T581" s="39"/>
      <c r="U581" s="39"/>
      <c r="V581" s="39"/>
      <c r="W581" s="39"/>
      <c r="Y581" s="69">
        <f t="shared" si="18"/>
        <v>1.1815</v>
      </c>
      <c r="Z581" s="70">
        <f t="shared" si="19"/>
        <v>9.01E-2</v>
      </c>
      <c r="AA581" s="71">
        <f t="shared" si="20"/>
        <v>0.64770000000000005</v>
      </c>
      <c r="AB581" s="67"/>
      <c r="AC581" s="67"/>
      <c r="AD581" s="157"/>
      <c r="AE581" s="185"/>
    </row>
    <row r="582" spans="1:52" x14ac:dyDescent="0.25">
      <c r="C582" t="s">
        <v>210</v>
      </c>
      <c r="D582"/>
      <c r="F582" s="327"/>
      <c r="G582" s="13"/>
      <c r="I582" s="91"/>
      <c r="J582" s="49"/>
      <c r="K582" s="92"/>
      <c r="L582" s="48"/>
      <c r="M582" s="105"/>
      <c r="AE582" s="185"/>
      <c r="AZ582" s="15"/>
    </row>
    <row r="583" spans="1:52" x14ac:dyDescent="0.25">
      <c r="D583"/>
      <c r="F583" s="327"/>
      <c r="G583" s="13"/>
      <c r="I583" s="91"/>
      <c r="J583" s="49"/>
      <c r="K583" s="92"/>
      <c r="L583" s="48"/>
      <c r="M583" s="105"/>
      <c r="AE583" s="185"/>
      <c r="AZ583" s="15"/>
    </row>
    <row r="584" spans="1:52" ht="51" customHeight="1" x14ac:dyDescent="0.25">
      <c r="A584" s="2" t="s">
        <v>22</v>
      </c>
      <c r="B584" s="114" t="s">
        <v>23</v>
      </c>
      <c r="C584" s="2" t="s">
        <v>24</v>
      </c>
      <c r="D584" s="2" t="s">
        <v>25</v>
      </c>
      <c r="E584" s="2" t="s">
        <v>26</v>
      </c>
      <c r="F584" s="324" t="s">
        <v>138</v>
      </c>
      <c r="G584" s="275" t="s">
        <v>1</v>
      </c>
      <c r="I584" s="57" t="s">
        <v>121</v>
      </c>
      <c r="J584" s="93" t="s">
        <v>122</v>
      </c>
      <c r="K584" s="59" t="s">
        <v>123</v>
      </c>
      <c r="L584" s="58" t="s">
        <v>30</v>
      </c>
      <c r="M584" s="162" t="s">
        <v>124</v>
      </c>
      <c r="N584" s="23"/>
      <c r="O584" s="27" t="s">
        <v>312</v>
      </c>
      <c r="P584" s="41" t="s">
        <v>140</v>
      </c>
      <c r="Q584" s="28" t="s">
        <v>313</v>
      </c>
      <c r="R584" s="220" t="s">
        <v>141</v>
      </c>
      <c r="S584" s="42" t="s">
        <v>142</v>
      </c>
      <c r="T584" s="97"/>
      <c r="U584" s="97"/>
      <c r="V584" s="97"/>
      <c r="W584" s="97"/>
      <c r="X584" s="23"/>
      <c r="Y584" s="61" t="s">
        <v>34</v>
      </c>
      <c r="Z584" s="61" t="s">
        <v>35</v>
      </c>
      <c r="AA584" s="61" t="s">
        <v>36</v>
      </c>
      <c r="AB584" s="62" t="s">
        <v>37</v>
      </c>
      <c r="AC584" s="62" t="s">
        <v>38</v>
      </c>
      <c r="AD584" s="63" t="s">
        <v>39</v>
      </c>
      <c r="AE584" s="185"/>
      <c r="AZ584" s="15"/>
    </row>
    <row r="585" spans="1:52" x14ac:dyDescent="0.25">
      <c r="A585" s="165" t="s">
        <v>1069</v>
      </c>
      <c r="B585" s="166" t="s">
        <v>1070</v>
      </c>
      <c r="C585" s="167" t="s">
        <v>145</v>
      </c>
      <c r="D585" s="168" t="s">
        <v>1071</v>
      </c>
      <c r="E585" s="173" t="s">
        <v>147</v>
      </c>
      <c r="F585" s="325">
        <v>3.93</v>
      </c>
      <c r="G585" s="12"/>
      <c r="H585" s="80"/>
      <c r="I585" s="76">
        <v>6.0999999999999999E-2</v>
      </c>
      <c r="J585" s="100">
        <v>20</v>
      </c>
      <c r="K585" s="52">
        <v>200</v>
      </c>
      <c r="L585" s="52" t="s">
        <v>148</v>
      </c>
      <c r="M585" s="106">
        <v>7200</v>
      </c>
      <c r="N585" s="80"/>
      <c r="O585" s="194" t="s">
        <v>1072</v>
      </c>
      <c r="P585" s="31">
        <v>20</v>
      </c>
      <c r="Q585" s="31" t="s">
        <v>1073</v>
      </c>
      <c r="R585" s="213" t="s">
        <v>1074</v>
      </c>
      <c r="S585" s="33" t="s">
        <v>1075</v>
      </c>
      <c r="T585" s="39"/>
      <c r="U585" s="39"/>
      <c r="V585" s="39"/>
      <c r="W585" s="39"/>
      <c r="Y585" s="64">
        <v>2.5844800000000001</v>
      </c>
      <c r="Z585" s="65">
        <v>0.20016</v>
      </c>
      <c r="AA585" s="66">
        <v>12.14324</v>
      </c>
      <c r="AB585" s="67"/>
      <c r="AC585" s="67"/>
      <c r="AD585" s="68"/>
      <c r="AE585" s="185"/>
    </row>
    <row r="586" spans="1:52" x14ac:dyDescent="0.25">
      <c r="A586" s="169" t="s">
        <v>1076</v>
      </c>
      <c r="B586" s="170" t="s">
        <v>1077</v>
      </c>
      <c r="C586" s="171" t="s">
        <v>145</v>
      </c>
      <c r="D586" s="172" t="s">
        <v>1078</v>
      </c>
      <c r="E586" s="174" t="s">
        <v>147</v>
      </c>
      <c r="F586" s="326">
        <v>6.52</v>
      </c>
      <c r="G586" s="12"/>
      <c r="H586" s="80"/>
      <c r="I586" s="77">
        <v>6.2850000000000003E-2</v>
      </c>
      <c r="J586" s="101">
        <v>10</v>
      </c>
      <c r="K586" s="55">
        <v>200</v>
      </c>
      <c r="L586" s="55" t="s">
        <v>148</v>
      </c>
      <c r="M586" s="107">
        <v>7200</v>
      </c>
      <c r="N586" s="80"/>
      <c r="O586" s="195" t="s">
        <v>1079</v>
      </c>
      <c r="P586" s="36">
        <v>20</v>
      </c>
      <c r="Q586" s="36" t="s">
        <v>1080</v>
      </c>
      <c r="R586" s="214" t="s">
        <v>687</v>
      </c>
      <c r="S586" s="38" t="s">
        <v>1081</v>
      </c>
      <c r="T586" s="39"/>
      <c r="U586" s="39"/>
      <c r="V586" s="39"/>
      <c r="W586" s="39"/>
      <c r="Y586" s="69">
        <f t="shared" ref="Y586" si="21">69.5*I586</f>
        <v>4.3680750000000002</v>
      </c>
      <c r="Z586" s="70">
        <f t="shared" ref="Z586" si="22">5.3*I586</f>
        <v>0.33310499999999998</v>
      </c>
      <c r="AA586" s="71">
        <v>12.14</v>
      </c>
      <c r="AB586" s="67"/>
      <c r="AC586" s="67"/>
      <c r="AD586" s="68"/>
      <c r="AE586" s="185"/>
    </row>
    <row r="587" spans="1:52" x14ac:dyDescent="0.25">
      <c r="A587" s="165" t="s">
        <v>1082</v>
      </c>
      <c r="B587" s="166" t="s">
        <v>1083</v>
      </c>
      <c r="C587" s="167" t="s">
        <v>145</v>
      </c>
      <c r="D587" s="168" t="s">
        <v>1084</v>
      </c>
      <c r="E587" s="173" t="s">
        <v>147</v>
      </c>
      <c r="F587" s="325">
        <v>4.0599999999999996</v>
      </c>
      <c r="G587" s="12"/>
      <c r="H587" s="80"/>
      <c r="I587" s="238">
        <v>6.4000000000000001E-2</v>
      </c>
      <c r="J587" s="100">
        <v>10</v>
      </c>
      <c r="K587" s="52">
        <v>150</v>
      </c>
      <c r="L587" s="52" t="s">
        <v>148</v>
      </c>
      <c r="M587" s="106">
        <v>5400</v>
      </c>
      <c r="N587" s="80"/>
      <c r="O587" s="194" t="s">
        <v>1085</v>
      </c>
      <c r="P587" s="31">
        <v>25</v>
      </c>
      <c r="Q587" s="31" t="s">
        <v>1073</v>
      </c>
      <c r="R587" s="213" t="s">
        <v>1086</v>
      </c>
      <c r="S587" s="33" t="s">
        <v>329</v>
      </c>
      <c r="T587" s="39"/>
      <c r="U587" s="39"/>
      <c r="V587" s="39"/>
      <c r="W587" s="39"/>
      <c r="Y587" s="64">
        <v>2.68336</v>
      </c>
      <c r="Z587" s="65">
        <v>0.20782</v>
      </c>
      <c r="AA587" s="66">
        <v>12.19768</v>
      </c>
      <c r="AB587" s="67"/>
      <c r="AC587" s="67"/>
      <c r="AD587" s="157" t="s">
        <v>62</v>
      </c>
      <c r="AE587" s="185"/>
    </row>
    <row r="588" spans="1:52" x14ac:dyDescent="0.25">
      <c r="A588" s="169" t="s">
        <v>1087</v>
      </c>
      <c r="B588" s="170" t="s">
        <v>1088</v>
      </c>
      <c r="C588" s="171" t="s">
        <v>145</v>
      </c>
      <c r="D588" s="172" t="s">
        <v>1089</v>
      </c>
      <c r="E588" s="174" t="s">
        <v>147</v>
      </c>
      <c r="F588" s="326">
        <v>5.49</v>
      </c>
      <c r="G588" s="12"/>
      <c r="H588" s="80"/>
      <c r="I588" s="239">
        <v>6.7000000000000004E-2</v>
      </c>
      <c r="J588" s="101">
        <v>10</v>
      </c>
      <c r="K588" s="55">
        <v>150</v>
      </c>
      <c r="L588" s="55" t="s">
        <v>148</v>
      </c>
      <c r="M588" s="107">
        <v>5400</v>
      </c>
      <c r="N588" s="80"/>
      <c r="O588" s="195" t="s">
        <v>1090</v>
      </c>
      <c r="P588" s="36">
        <v>25</v>
      </c>
      <c r="Q588" s="36" t="s">
        <v>1080</v>
      </c>
      <c r="R588" s="214" t="s">
        <v>1091</v>
      </c>
      <c r="S588" s="38" t="s">
        <v>319</v>
      </c>
      <c r="T588" s="39"/>
      <c r="U588" s="39"/>
      <c r="V588" s="39"/>
      <c r="W588" s="39"/>
      <c r="Y588" s="69">
        <v>3.6063999999999998</v>
      </c>
      <c r="Z588" s="70">
        <v>0.27939999999999998</v>
      </c>
      <c r="AA588" s="71">
        <v>15.533200000000001</v>
      </c>
      <c r="AB588" s="67"/>
      <c r="AC588" s="67"/>
      <c r="AD588" s="68"/>
      <c r="AE588" s="185"/>
    </row>
    <row r="589" spans="1:52" x14ac:dyDescent="0.25">
      <c r="A589" s="165" t="s">
        <v>1092</v>
      </c>
      <c r="B589" s="166" t="s">
        <v>1093</v>
      </c>
      <c r="C589" s="167" t="s">
        <v>145</v>
      </c>
      <c r="D589" s="168" t="s">
        <v>1094</v>
      </c>
      <c r="E589" s="173" t="s">
        <v>147</v>
      </c>
      <c r="F589" s="325">
        <v>6.82</v>
      </c>
      <c r="G589" s="12"/>
      <c r="H589" s="80"/>
      <c r="I589" s="238">
        <v>7.8E-2</v>
      </c>
      <c r="J589" s="100">
        <v>10</v>
      </c>
      <c r="K589" s="52">
        <v>100</v>
      </c>
      <c r="L589" s="52" t="s">
        <v>148</v>
      </c>
      <c r="M589" s="106">
        <v>3600</v>
      </c>
      <c r="N589" s="81"/>
      <c r="O589" s="194" t="s">
        <v>1095</v>
      </c>
      <c r="P589" s="31">
        <v>32</v>
      </c>
      <c r="Q589" s="31" t="s">
        <v>1080</v>
      </c>
      <c r="R589" s="213" t="s">
        <v>1096</v>
      </c>
      <c r="S589" s="33" t="s">
        <v>164</v>
      </c>
      <c r="T589" s="39"/>
      <c r="U589" s="39"/>
      <c r="V589" s="39"/>
      <c r="W589" s="39"/>
      <c r="Y589" s="64">
        <v>4.9907199999999996</v>
      </c>
      <c r="Z589" s="65">
        <v>0.38663999999999998</v>
      </c>
      <c r="AA589" s="66">
        <v>16.295359999999999</v>
      </c>
      <c r="AB589" s="67"/>
      <c r="AC589" s="67"/>
      <c r="AD589" s="68"/>
      <c r="AE589" s="185"/>
    </row>
    <row r="590" spans="1:52" x14ac:dyDescent="0.25">
      <c r="C590" t="s">
        <v>210</v>
      </c>
      <c r="D590"/>
      <c r="F590" s="327"/>
      <c r="G590" s="13"/>
      <c r="I590" s="91"/>
      <c r="J590" s="49"/>
      <c r="K590" s="92"/>
      <c r="L590" s="48"/>
      <c r="M590" s="105"/>
      <c r="AE590" s="185"/>
    </row>
    <row r="591" spans="1:52" x14ac:dyDescent="0.25">
      <c r="D591"/>
      <c r="F591" s="327"/>
      <c r="G591" s="13"/>
      <c r="I591" s="91"/>
      <c r="J591" s="49"/>
      <c r="K591" s="92"/>
      <c r="L591" s="48"/>
      <c r="M591" s="105"/>
      <c r="AE591" s="185"/>
    </row>
    <row r="592" spans="1:52" ht="51" customHeight="1" x14ac:dyDescent="0.25">
      <c r="A592" s="2" t="s">
        <v>22</v>
      </c>
      <c r="B592" s="114" t="s">
        <v>23</v>
      </c>
      <c r="C592" s="2" t="s">
        <v>24</v>
      </c>
      <c r="D592" s="2" t="s">
        <v>25</v>
      </c>
      <c r="E592" s="2" t="s">
        <v>26</v>
      </c>
      <c r="F592" s="324" t="s">
        <v>138</v>
      </c>
      <c r="G592" s="275" t="s">
        <v>1</v>
      </c>
      <c r="I592" s="57" t="s">
        <v>121</v>
      </c>
      <c r="J592" s="93" t="s">
        <v>122</v>
      </c>
      <c r="K592" s="59" t="s">
        <v>123</v>
      </c>
      <c r="L592" s="58" t="s">
        <v>30</v>
      </c>
      <c r="M592" s="162" t="s">
        <v>124</v>
      </c>
      <c r="N592" s="23"/>
      <c r="O592" s="27" t="s">
        <v>312</v>
      </c>
      <c r="P592" s="41" t="s">
        <v>140</v>
      </c>
      <c r="Q592" s="28" t="s">
        <v>313</v>
      </c>
      <c r="R592" s="220" t="s">
        <v>141</v>
      </c>
      <c r="S592" s="28" t="s">
        <v>142</v>
      </c>
      <c r="T592" s="140"/>
      <c r="U592" s="140"/>
      <c r="V592" s="140"/>
      <c r="W592" s="140"/>
      <c r="X592" s="23"/>
      <c r="Y592" s="61" t="s">
        <v>34</v>
      </c>
      <c r="Z592" s="61" t="s">
        <v>35</v>
      </c>
      <c r="AA592" s="61" t="s">
        <v>36</v>
      </c>
      <c r="AB592" s="62" t="s">
        <v>37</v>
      </c>
      <c r="AC592" s="62" t="s">
        <v>38</v>
      </c>
      <c r="AD592" s="63" t="s">
        <v>39</v>
      </c>
      <c r="AE592" s="185"/>
    </row>
    <row r="593" spans="1:52" x14ac:dyDescent="0.25">
      <c r="A593" s="165" t="s">
        <v>1097</v>
      </c>
      <c r="B593" s="166" t="s">
        <v>1098</v>
      </c>
      <c r="C593" s="167" t="s">
        <v>145</v>
      </c>
      <c r="D593" s="168" t="s">
        <v>1099</v>
      </c>
      <c r="E593" s="173" t="s">
        <v>147</v>
      </c>
      <c r="F593" s="325">
        <v>15.39</v>
      </c>
      <c r="G593" s="12"/>
      <c r="H593" s="80"/>
      <c r="I593" s="238">
        <v>0.157</v>
      </c>
      <c r="J593" s="98">
        <v>5</v>
      </c>
      <c r="K593" s="52">
        <v>80</v>
      </c>
      <c r="L593" s="52" t="s">
        <v>148</v>
      </c>
      <c r="M593" s="53">
        <v>2880</v>
      </c>
      <c r="N593" s="79"/>
      <c r="O593" s="32" t="s">
        <v>1100</v>
      </c>
      <c r="P593" s="31">
        <v>32</v>
      </c>
      <c r="Q593" s="30" t="s">
        <v>1101</v>
      </c>
      <c r="R593" s="213" t="s">
        <v>1102</v>
      </c>
      <c r="S593" s="45" t="s">
        <v>335</v>
      </c>
      <c r="T593" s="49"/>
      <c r="U593" s="49"/>
      <c r="V593" s="49"/>
      <c r="W593" s="49"/>
      <c r="Y593" s="64">
        <v>9.4237599999999997</v>
      </c>
      <c r="Z593" s="65">
        <v>0.72982000000000002</v>
      </c>
      <c r="AA593" s="66">
        <v>43.491879999999995</v>
      </c>
      <c r="AB593" s="67"/>
      <c r="AC593" s="67"/>
      <c r="AD593" s="68"/>
      <c r="AE593" s="185"/>
    </row>
    <row r="594" spans="1:52" x14ac:dyDescent="0.25">
      <c r="A594" s="169" t="s">
        <v>1103</v>
      </c>
      <c r="B594" s="170" t="s">
        <v>1104</v>
      </c>
      <c r="C594" s="171" t="s">
        <v>154</v>
      </c>
      <c r="D594" s="172" t="s">
        <v>1105</v>
      </c>
      <c r="E594" s="174" t="s">
        <v>147</v>
      </c>
      <c r="F594" s="326">
        <v>22.76</v>
      </c>
      <c r="G594" s="12"/>
      <c r="H594" s="80"/>
      <c r="I594" s="239">
        <v>0.26400000000000001</v>
      </c>
      <c r="J594" s="99">
        <v>4</v>
      </c>
      <c r="K594" s="55">
        <v>40</v>
      </c>
      <c r="L594" s="55" t="s">
        <v>148</v>
      </c>
      <c r="M594" s="56">
        <v>1440</v>
      </c>
      <c r="N594" s="80"/>
      <c r="O594" s="37" t="s">
        <v>1106</v>
      </c>
      <c r="P594" s="36">
        <v>40</v>
      </c>
      <c r="Q594" s="35" t="s">
        <v>1107</v>
      </c>
      <c r="R594" s="214" t="s">
        <v>1108</v>
      </c>
      <c r="S594" s="46" t="s">
        <v>389</v>
      </c>
      <c r="T594" s="49"/>
      <c r="U594" s="49"/>
      <c r="V594" s="49"/>
      <c r="W594" s="49"/>
      <c r="Y594" s="69">
        <v>16.910959999999999</v>
      </c>
      <c r="Z594" s="70">
        <v>1.30972</v>
      </c>
      <c r="AA594" s="71">
        <v>69.930480000000003</v>
      </c>
      <c r="AB594" s="67"/>
      <c r="AC594" s="67"/>
      <c r="AD594" s="68"/>
      <c r="AE594" s="185"/>
    </row>
    <row r="595" spans="1:52" x14ac:dyDescent="0.25">
      <c r="A595" s="165" t="s">
        <v>1109</v>
      </c>
      <c r="B595" s="166" t="s">
        <v>1110</v>
      </c>
      <c r="C595" s="167" t="s">
        <v>154</v>
      </c>
      <c r="D595" s="168" t="s">
        <v>1111</v>
      </c>
      <c r="E595" s="173" t="s">
        <v>147</v>
      </c>
      <c r="F595" s="325">
        <v>34.04</v>
      </c>
      <c r="G595" s="12"/>
      <c r="H595" s="80"/>
      <c r="I595" s="238">
        <v>0.39500000000000002</v>
      </c>
      <c r="J595" s="98">
        <v>4</v>
      </c>
      <c r="K595" s="52">
        <v>32</v>
      </c>
      <c r="L595" s="52" t="s">
        <v>148</v>
      </c>
      <c r="M595" s="53">
        <v>1152</v>
      </c>
      <c r="N595" s="80"/>
      <c r="O595" s="32" t="s">
        <v>1112</v>
      </c>
      <c r="P595" s="31">
        <v>50</v>
      </c>
      <c r="Q595" s="30" t="s">
        <v>1113</v>
      </c>
      <c r="R595" s="213" t="s">
        <v>1114</v>
      </c>
      <c r="S595" s="45" t="s">
        <v>269</v>
      </c>
      <c r="T595" s="49"/>
      <c r="U595" s="49"/>
      <c r="V595" s="49"/>
      <c r="W595" s="49"/>
      <c r="Y595" s="64">
        <v>25.550879999999999</v>
      </c>
      <c r="Z595" s="65">
        <v>1.97841</v>
      </c>
      <c r="AA595" s="66">
        <v>107.62294</v>
      </c>
      <c r="AB595" s="67"/>
      <c r="AC595" s="67"/>
      <c r="AD595" s="68"/>
      <c r="AE595" s="185"/>
    </row>
    <row r="596" spans="1:52" x14ac:dyDescent="0.25">
      <c r="A596" s="169" t="s">
        <v>1115</v>
      </c>
      <c r="B596" s="170" t="s">
        <v>1116</v>
      </c>
      <c r="C596" s="171" t="s">
        <v>154</v>
      </c>
      <c r="D596" s="172" t="s">
        <v>1117</v>
      </c>
      <c r="E596" s="174" t="s">
        <v>147</v>
      </c>
      <c r="F596" s="326">
        <v>54.15</v>
      </c>
      <c r="G596" s="12"/>
      <c r="H596" s="80"/>
      <c r="I596" s="239">
        <v>0.65400000000000003</v>
      </c>
      <c r="J596" s="99">
        <v>2</v>
      </c>
      <c r="K596" s="55">
        <v>20</v>
      </c>
      <c r="L596" s="55" t="s">
        <v>148</v>
      </c>
      <c r="M596" s="56">
        <v>720</v>
      </c>
      <c r="N596" s="80"/>
      <c r="O596" s="37" t="s">
        <v>1118</v>
      </c>
      <c r="P596" s="36">
        <v>63</v>
      </c>
      <c r="Q596" s="35" t="s">
        <v>1119</v>
      </c>
      <c r="R596" s="214" t="s">
        <v>1120</v>
      </c>
      <c r="S596" s="46" t="s">
        <v>691</v>
      </c>
      <c r="T596" s="49"/>
      <c r="U596" s="49"/>
      <c r="V596" s="49"/>
      <c r="W596" s="49"/>
      <c r="Y596" s="69">
        <v>36.205199999999998</v>
      </c>
      <c r="Z596" s="70">
        <v>2.8044000000000002</v>
      </c>
      <c r="AA596" s="71">
        <v>178.7876</v>
      </c>
      <c r="AB596" s="67"/>
      <c r="AC596" s="67"/>
      <c r="AD596" s="68"/>
      <c r="AE596" s="185"/>
    </row>
    <row r="597" spans="1:52" x14ac:dyDescent="0.25">
      <c r="A597" s="165" t="s">
        <v>1121</v>
      </c>
      <c r="B597" s="166" t="s">
        <v>1122</v>
      </c>
      <c r="C597" s="167" t="s">
        <v>154</v>
      </c>
      <c r="D597" s="168" t="s">
        <v>1123</v>
      </c>
      <c r="E597" s="173" t="s">
        <v>147</v>
      </c>
      <c r="F597" s="325">
        <v>99.84</v>
      </c>
      <c r="G597" s="12"/>
      <c r="H597" s="80"/>
      <c r="I597" s="238">
        <v>0.77</v>
      </c>
      <c r="J597" s="98">
        <v>1</v>
      </c>
      <c r="K597" s="52">
        <v>12</v>
      </c>
      <c r="L597" s="52" t="s">
        <v>148</v>
      </c>
      <c r="M597" s="53">
        <v>432</v>
      </c>
      <c r="N597" s="80"/>
      <c r="O597" s="32" t="s">
        <v>1124</v>
      </c>
      <c r="P597" s="31">
        <v>75</v>
      </c>
      <c r="Q597" s="30" t="s">
        <v>1125</v>
      </c>
      <c r="R597" s="213" t="s">
        <v>1126</v>
      </c>
      <c r="S597" s="45" t="s">
        <v>1127</v>
      </c>
      <c r="T597" s="49"/>
      <c r="U597" s="49"/>
      <c r="V597" s="49"/>
      <c r="W597" s="49"/>
      <c r="Y597" s="64">
        <v>44.912799999999997</v>
      </c>
      <c r="Z597" s="65">
        <v>3.4783499999999998</v>
      </c>
      <c r="AA597" s="66">
        <v>195.27889999999999</v>
      </c>
      <c r="AB597" s="67"/>
      <c r="AC597" s="67"/>
      <c r="AD597" s="157" t="s">
        <v>62</v>
      </c>
      <c r="AE597" s="185"/>
    </row>
    <row r="598" spans="1:52" x14ac:dyDescent="0.25">
      <c r="A598" s="169" t="s">
        <v>1128</v>
      </c>
      <c r="B598" s="170" t="s">
        <v>1129</v>
      </c>
      <c r="C598" s="171" t="s">
        <v>145</v>
      </c>
      <c r="D598" s="172" t="s">
        <v>1130</v>
      </c>
      <c r="E598" s="174" t="s">
        <v>147</v>
      </c>
      <c r="F598" s="326">
        <v>157.29</v>
      </c>
      <c r="G598" s="12"/>
      <c r="H598" s="80"/>
      <c r="I598" s="239">
        <v>1.1839999999999999</v>
      </c>
      <c r="J598" s="99">
        <v>1</v>
      </c>
      <c r="K598" s="55">
        <v>8</v>
      </c>
      <c r="L598" s="55" t="s">
        <v>148</v>
      </c>
      <c r="M598" s="56">
        <v>288</v>
      </c>
      <c r="N598" s="80"/>
      <c r="O598" s="37" t="s">
        <v>1131</v>
      </c>
      <c r="P598" s="36">
        <v>90</v>
      </c>
      <c r="Q598" s="35" t="s">
        <v>1132</v>
      </c>
      <c r="R598" s="214" t="s">
        <v>1133</v>
      </c>
      <c r="S598" s="46" t="s">
        <v>1134</v>
      </c>
      <c r="T598" s="49"/>
      <c r="U598" s="49"/>
      <c r="V598" s="49"/>
      <c r="W598" s="49"/>
      <c r="Y598" s="69">
        <v>50.951999999999998</v>
      </c>
      <c r="Z598" s="70">
        <v>3.948</v>
      </c>
      <c r="AA598" s="71">
        <v>268.77600000000001</v>
      </c>
      <c r="AB598" s="67"/>
      <c r="AC598" s="67"/>
      <c r="AD598" s="68"/>
      <c r="AE598" s="185"/>
    </row>
    <row r="599" spans="1:52" x14ac:dyDescent="0.25">
      <c r="A599" s="165" t="s">
        <v>1135</v>
      </c>
      <c r="B599" s="166" t="s">
        <v>1136</v>
      </c>
      <c r="C599" s="167" t="s">
        <v>145</v>
      </c>
      <c r="D599" s="168" t="s">
        <v>1137</v>
      </c>
      <c r="E599" s="173" t="s">
        <v>147</v>
      </c>
      <c r="F599" s="325">
        <v>204.67</v>
      </c>
      <c r="G599" s="12"/>
      <c r="H599" s="80"/>
      <c r="I599" s="238">
        <v>1.62</v>
      </c>
      <c r="J599" s="98">
        <v>1</v>
      </c>
      <c r="K599" s="52">
        <v>5</v>
      </c>
      <c r="L599" s="52" t="s">
        <v>148</v>
      </c>
      <c r="M599" s="53">
        <v>180</v>
      </c>
      <c r="N599" s="81"/>
      <c r="O599" s="32" t="s">
        <v>1138</v>
      </c>
      <c r="P599" s="31">
        <v>110</v>
      </c>
      <c r="Q599" s="30" t="s">
        <v>1139</v>
      </c>
      <c r="R599" s="213" t="s">
        <v>186</v>
      </c>
      <c r="S599" s="45" t="s">
        <v>163</v>
      </c>
      <c r="T599" s="49"/>
      <c r="U599" s="49"/>
      <c r="V599" s="49"/>
      <c r="W599" s="49"/>
      <c r="Y599" s="64">
        <v>84.515999999999991</v>
      </c>
      <c r="Z599" s="65">
        <v>6.5519999999999996</v>
      </c>
      <c r="AA599" s="66">
        <v>370.108</v>
      </c>
      <c r="AB599" s="67"/>
      <c r="AC599" s="67"/>
      <c r="AD599" s="68"/>
      <c r="AE599" s="185"/>
    </row>
    <row r="600" spans="1:52" x14ac:dyDescent="0.25">
      <c r="C600" t="s">
        <v>210</v>
      </c>
      <c r="D600"/>
      <c r="F600" s="327"/>
      <c r="G600" s="13"/>
      <c r="I600" s="17"/>
      <c r="L600" s="10"/>
      <c r="N600" s="14"/>
      <c r="AE600" s="185"/>
      <c r="AZ600" s="15"/>
    </row>
    <row r="601" spans="1:52" x14ac:dyDescent="0.25">
      <c r="D601"/>
      <c r="F601" s="327"/>
      <c r="G601" s="13"/>
      <c r="I601" s="17"/>
      <c r="L601" s="10"/>
      <c r="AE601" s="185"/>
      <c r="AZ601" s="15"/>
    </row>
    <row r="602" spans="1:52" ht="51" customHeight="1" x14ac:dyDescent="0.25">
      <c r="A602" s="2" t="s">
        <v>22</v>
      </c>
      <c r="B602" s="114" t="s">
        <v>23</v>
      </c>
      <c r="C602" s="2" t="s">
        <v>24</v>
      </c>
      <c r="D602" s="2" t="s">
        <v>25</v>
      </c>
      <c r="E602" s="2" t="s">
        <v>26</v>
      </c>
      <c r="F602" s="324" t="s">
        <v>138</v>
      </c>
      <c r="G602" s="275" t="s">
        <v>1</v>
      </c>
      <c r="I602" s="57" t="s">
        <v>121</v>
      </c>
      <c r="J602" s="93" t="s">
        <v>122</v>
      </c>
      <c r="K602" s="59" t="s">
        <v>123</v>
      </c>
      <c r="L602" s="58" t="s">
        <v>30</v>
      </c>
      <c r="M602" s="162" t="s">
        <v>124</v>
      </c>
      <c r="N602" s="23"/>
      <c r="O602" s="27" t="s">
        <v>312</v>
      </c>
      <c r="P602" s="41" t="s">
        <v>140</v>
      </c>
      <c r="Q602" s="28" t="s">
        <v>313</v>
      </c>
      <c r="R602" s="220" t="s">
        <v>141</v>
      </c>
      <c r="S602" s="47" t="s">
        <v>142</v>
      </c>
      <c r="T602" s="140"/>
      <c r="U602" s="140"/>
      <c r="V602" s="140"/>
      <c r="W602" s="140"/>
      <c r="X602" s="23"/>
      <c r="Y602" s="61" t="s">
        <v>34</v>
      </c>
      <c r="Z602" s="61" t="s">
        <v>35</v>
      </c>
      <c r="AA602" s="61" t="s">
        <v>36</v>
      </c>
      <c r="AB602" s="62" t="s">
        <v>37</v>
      </c>
      <c r="AC602" s="62" t="s">
        <v>38</v>
      </c>
      <c r="AD602" s="63" t="s">
        <v>39</v>
      </c>
      <c r="AE602" s="185"/>
      <c r="AZ602" s="15"/>
    </row>
    <row r="603" spans="1:52" x14ac:dyDescent="0.25">
      <c r="A603" s="165" t="s">
        <v>1140</v>
      </c>
      <c r="B603" s="166" t="s">
        <v>1141</v>
      </c>
      <c r="C603" s="167" t="s">
        <v>145</v>
      </c>
      <c r="D603" s="168" t="s">
        <v>1142</v>
      </c>
      <c r="E603" s="173" t="s">
        <v>147</v>
      </c>
      <c r="F603" s="325">
        <v>4.99</v>
      </c>
      <c r="G603" s="12"/>
      <c r="H603" s="80"/>
      <c r="I603" s="238">
        <v>6.7000000000000004E-2</v>
      </c>
      <c r="J603" s="35">
        <v>20</v>
      </c>
      <c r="K603" s="36">
        <v>200</v>
      </c>
      <c r="L603" s="36" t="s">
        <v>148</v>
      </c>
      <c r="M603" s="46">
        <v>7200</v>
      </c>
      <c r="N603" s="80"/>
      <c r="O603" s="34" t="s">
        <v>1072</v>
      </c>
      <c r="P603" s="36">
        <v>20</v>
      </c>
      <c r="Q603" s="35" t="s">
        <v>1073</v>
      </c>
      <c r="R603" s="214" t="s">
        <v>1143</v>
      </c>
      <c r="S603" s="46" t="s">
        <v>1075</v>
      </c>
      <c r="T603" s="49"/>
      <c r="U603" s="49"/>
      <c r="V603" s="49"/>
      <c r="W603" s="49"/>
      <c r="Y603" s="69">
        <v>3.1223200000000002</v>
      </c>
      <c r="Z603" s="70">
        <v>0.24179</v>
      </c>
      <c r="AA603" s="133">
        <v>12.34266</v>
      </c>
      <c r="AB603" s="67"/>
      <c r="AC603" s="67"/>
      <c r="AD603" s="68"/>
      <c r="AE603" s="185"/>
    </row>
    <row r="604" spans="1:52" x14ac:dyDescent="0.25">
      <c r="A604" s="169" t="s">
        <v>1144</v>
      </c>
      <c r="B604" s="170" t="s">
        <v>1145</v>
      </c>
      <c r="C604" s="171" t="s">
        <v>145</v>
      </c>
      <c r="D604" s="172" t="s">
        <v>1146</v>
      </c>
      <c r="E604" s="174" t="s">
        <v>147</v>
      </c>
      <c r="F604" s="326">
        <v>6.95</v>
      </c>
      <c r="G604" s="12"/>
      <c r="H604" s="80"/>
      <c r="I604" s="238">
        <v>9.0999999999999998E-2</v>
      </c>
      <c r="J604" s="30">
        <v>10</v>
      </c>
      <c r="K604" s="31">
        <v>100</v>
      </c>
      <c r="L604" s="31" t="s">
        <v>148</v>
      </c>
      <c r="M604" s="45">
        <v>3600</v>
      </c>
      <c r="N604" s="80"/>
      <c r="O604" s="29" t="s">
        <v>1079</v>
      </c>
      <c r="P604" s="31">
        <v>20</v>
      </c>
      <c r="Q604" s="30" t="s">
        <v>1080</v>
      </c>
      <c r="R604" s="213" t="s">
        <v>1147</v>
      </c>
      <c r="S604" s="45" t="s">
        <v>319</v>
      </c>
      <c r="T604" s="49"/>
      <c r="U604" s="49"/>
      <c r="V604" s="49"/>
      <c r="W604" s="49"/>
      <c r="Y604" s="64">
        <v>5.2418399999999998</v>
      </c>
      <c r="Z604" s="65">
        <v>0.40598000000000001</v>
      </c>
      <c r="AA604" s="131">
        <v>23.740919999999999</v>
      </c>
      <c r="AB604" s="67"/>
      <c r="AC604" s="67"/>
      <c r="AD604" s="68"/>
      <c r="AE604" s="185"/>
    </row>
    <row r="605" spans="1:52" x14ac:dyDescent="0.25">
      <c r="A605" s="165" t="s">
        <v>1148</v>
      </c>
      <c r="B605" s="166" t="s">
        <v>1149</v>
      </c>
      <c r="C605" s="167" t="s">
        <v>145</v>
      </c>
      <c r="D605" s="168" t="s">
        <v>1150</v>
      </c>
      <c r="E605" s="173" t="s">
        <v>147</v>
      </c>
      <c r="F605" s="325">
        <v>5.28</v>
      </c>
      <c r="G605" s="12"/>
      <c r="H605" s="80"/>
      <c r="I605" s="239">
        <v>6.794E-2</v>
      </c>
      <c r="J605" s="35">
        <v>10</v>
      </c>
      <c r="K605" s="36">
        <v>100</v>
      </c>
      <c r="L605" s="36" t="s">
        <v>148</v>
      </c>
      <c r="M605" s="46">
        <v>3600</v>
      </c>
      <c r="N605" s="80"/>
      <c r="O605" s="34" t="s">
        <v>1085</v>
      </c>
      <c r="P605" s="36">
        <v>25</v>
      </c>
      <c r="Q605" s="35" t="s">
        <v>1073</v>
      </c>
      <c r="R605" s="214" t="s">
        <v>580</v>
      </c>
      <c r="S605" s="46" t="s">
        <v>329</v>
      </c>
      <c r="T605" s="49"/>
      <c r="U605" s="49"/>
      <c r="V605" s="49"/>
      <c r="W605" s="49"/>
      <c r="Y605" s="69">
        <v>3.1717599999999999</v>
      </c>
      <c r="Z605" s="70">
        <v>0.24562</v>
      </c>
      <c r="AA605" s="133">
        <v>12.36988</v>
      </c>
      <c r="AB605" s="67"/>
      <c r="AC605" s="67"/>
      <c r="AD605" s="68"/>
      <c r="AE605" s="185"/>
    </row>
    <row r="606" spans="1:52" x14ac:dyDescent="0.25">
      <c r="A606" s="169" t="s">
        <v>1151</v>
      </c>
      <c r="B606" s="170" t="s">
        <v>1152</v>
      </c>
      <c r="C606" s="171" t="s">
        <v>145</v>
      </c>
      <c r="D606" s="172" t="s">
        <v>1153</v>
      </c>
      <c r="E606" s="174" t="s">
        <v>147</v>
      </c>
      <c r="F606" s="326">
        <v>7.21</v>
      </c>
      <c r="G606" s="12"/>
      <c r="H606" s="80"/>
      <c r="I606" s="238">
        <v>9.1999999999999998E-2</v>
      </c>
      <c r="J606" s="30">
        <v>10</v>
      </c>
      <c r="K606" s="31">
        <v>150</v>
      </c>
      <c r="L606" s="31" t="s">
        <v>148</v>
      </c>
      <c r="M606" s="45">
        <v>5400</v>
      </c>
      <c r="N606" s="80"/>
      <c r="O606" s="29" t="s">
        <v>1090</v>
      </c>
      <c r="P606" s="31">
        <v>25</v>
      </c>
      <c r="Q606" s="30" t="s">
        <v>1080</v>
      </c>
      <c r="R606" s="213" t="s">
        <v>175</v>
      </c>
      <c r="S606" s="45" t="s">
        <v>319</v>
      </c>
      <c r="T606" s="49"/>
      <c r="U606" s="49"/>
      <c r="V606" s="49"/>
      <c r="W606" s="49"/>
      <c r="Y606" s="64">
        <v>5.1924000000000001</v>
      </c>
      <c r="Z606" s="65">
        <v>0.40215000000000001</v>
      </c>
      <c r="AA606" s="131">
        <v>23.713699999999999</v>
      </c>
      <c r="AB606" s="67"/>
      <c r="AC606" s="67"/>
      <c r="AD606" s="157" t="s">
        <v>62</v>
      </c>
      <c r="AE606" s="185"/>
    </row>
    <row r="607" spans="1:52" x14ac:dyDescent="0.25">
      <c r="A607" s="165" t="s">
        <v>1154</v>
      </c>
      <c r="B607" s="166" t="s">
        <v>1155</v>
      </c>
      <c r="C607" s="167" t="s">
        <v>145</v>
      </c>
      <c r="D607" s="168" t="s">
        <v>1156</v>
      </c>
      <c r="E607" s="173" t="s">
        <v>147</v>
      </c>
      <c r="F607" s="325">
        <v>8.34</v>
      </c>
      <c r="G607" s="12"/>
      <c r="H607" s="80"/>
      <c r="I607" s="239">
        <v>0.104</v>
      </c>
      <c r="J607" s="35">
        <v>10</v>
      </c>
      <c r="K607" s="36">
        <v>100</v>
      </c>
      <c r="L607" s="36" t="s">
        <v>148</v>
      </c>
      <c r="M607" s="35">
        <v>3600</v>
      </c>
      <c r="N607" s="81"/>
      <c r="O607" s="34" t="s">
        <v>1095</v>
      </c>
      <c r="P607" s="36">
        <v>32</v>
      </c>
      <c r="Q607" s="35" t="s">
        <v>1080</v>
      </c>
      <c r="R607" s="214" t="s">
        <v>1157</v>
      </c>
      <c r="S607" s="46">
        <v>20</v>
      </c>
      <c r="T607" s="49"/>
      <c r="U607" s="49"/>
      <c r="V607" s="49"/>
      <c r="W607" s="49"/>
      <c r="Y607" s="69">
        <v>6.2800799999999999</v>
      </c>
      <c r="Z607" s="70">
        <v>0.48641000000000001</v>
      </c>
      <c r="AA607" s="133">
        <v>24.312539999999998</v>
      </c>
      <c r="AB607" s="67"/>
      <c r="AC607" s="67"/>
      <c r="AD607" s="68"/>
      <c r="AE607" s="185"/>
    </row>
    <row r="608" spans="1:52" x14ac:dyDescent="0.25">
      <c r="C608" t="s">
        <v>210</v>
      </c>
      <c r="D608"/>
      <c r="F608" s="327"/>
      <c r="G608" s="13"/>
      <c r="I608" s="17"/>
      <c r="L608" s="10"/>
      <c r="N608" s="14"/>
      <c r="O608" s="39"/>
      <c r="P608" s="48"/>
      <c r="Q608" s="49"/>
      <c r="R608" s="217"/>
      <c r="S608" s="49"/>
      <c r="T608" s="49"/>
      <c r="U608" s="49"/>
      <c r="V608" s="49"/>
      <c r="W608" s="49"/>
      <c r="AE608" s="185"/>
    </row>
    <row r="609" spans="1:52" x14ac:dyDescent="0.25">
      <c r="D609"/>
      <c r="F609" s="327"/>
      <c r="G609" s="13"/>
      <c r="I609" s="17"/>
      <c r="L609" s="10"/>
      <c r="O609" s="39"/>
      <c r="P609" s="48"/>
      <c r="Q609" s="49"/>
      <c r="R609" s="217"/>
      <c r="S609" s="49"/>
      <c r="T609" s="49"/>
      <c r="U609" s="49"/>
      <c r="V609" s="49"/>
      <c r="W609" s="49"/>
      <c r="AE609" s="185"/>
    </row>
    <row r="610" spans="1:52" ht="51" customHeight="1" x14ac:dyDescent="0.25">
      <c r="A610" s="2" t="s">
        <v>22</v>
      </c>
      <c r="B610" s="114" t="s">
        <v>23</v>
      </c>
      <c r="C610" s="2" t="s">
        <v>24</v>
      </c>
      <c r="D610" s="2" t="s">
        <v>25</v>
      </c>
      <c r="E610" s="2" t="s">
        <v>26</v>
      </c>
      <c r="F610" s="324" t="s">
        <v>138</v>
      </c>
      <c r="G610" s="275" t="s">
        <v>1</v>
      </c>
      <c r="I610" s="57" t="s">
        <v>121</v>
      </c>
      <c r="J610" s="93" t="s">
        <v>122</v>
      </c>
      <c r="K610" s="59" t="s">
        <v>123</v>
      </c>
      <c r="L610" s="58" t="s">
        <v>30</v>
      </c>
      <c r="M610" s="162" t="s">
        <v>124</v>
      </c>
      <c r="N610" s="23"/>
      <c r="O610" s="27" t="s">
        <v>312</v>
      </c>
      <c r="P610" s="41" t="s">
        <v>140</v>
      </c>
      <c r="Q610" s="28" t="s">
        <v>313</v>
      </c>
      <c r="R610" s="220" t="s">
        <v>141</v>
      </c>
      <c r="S610" s="47" t="s">
        <v>142</v>
      </c>
      <c r="T610" s="140"/>
      <c r="U610" s="140"/>
      <c r="V610" s="140"/>
      <c r="W610" s="140"/>
      <c r="X610" s="23"/>
      <c r="Y610" s="61" t="s">
        <v>34</v>
      </c>
      <c r="Z610" s="61" t="s">
        <v>35</v>
      </c>
      <c r="AA610" s="61" t="s">
        <v>36</v>
      </c>
      <c r="AB610" s="62" t="s">
        <v>37</v>
      </c>
      <c r="AC610" s="62" t="s">
        <v>38</v>
      </c>
      <c r="AD610" s="63" t="s">
        <v>39</v>
      </c>
      <c r="AE610" s="185"/>
    </row>
    <row r="611" spans="1:52" x14ac:dyDescent="0.25">
      <c r="A611" s="165" t="s">
        <v>1158</v>
      </c>
      <c r="B611" s="166" t="s">
        <v>1159</v>
      </c>
      <c r="C611" s="167" t="s">
        <v>145</v>
      </c>
      <c r="D611" s="168" t="s">
        <v>1160</v>
      </c>
      <c r="E611" s="173" t="s">
        <v>147</v>
      </c>
      <c r="F611" s="325">
        <v>17.489999999999998</v>
      </c>
      <c r="G611" s="12"/>
      <c r="H611" s="80"/>
      <c r="I611" s="238">
        <v>0.20399999999999999</v>
      </c>
      <c r="J611" s="98">
        <v>5</v>
      </c>
      <c r="K611" s="52">
        <v>80</v>
      </c>
      <c r="L611" s="52" t="s">
        <v>148</v>
      </c>
      <c r="M611" s="53">
        <v>2880</v>
      </c>
      <c r="N611" s="80"/>
      <c r="O611" s="32" t="s">
        <v>1100</v>
      </c>
      <c r="P611" s="31">
        <v>32</v>
      </c>
      <c r="Q611" s="30" t="s">
        <v>1101</v>
      </c>
      <c r="R611" s="213">
        <v>65</v>
      </c>
      <c r="S611" s="45">
        <v>20</v>
      </c>
      <c r="T611" s="49"/>
      <c r="U611" s="49"/>
      <c r="V611" s="49"/>
      <c r="W611" s="49"/>
      <c r="Y611" s="64">
        <v>11.3492</v>
      </c>
      <c r="Z611" s="65">
        <v>0.87939999999999996</v>
      </c>
      <c r="AA611" s="66">
        <v>57.8996</v>
      </c>
      <c r="AB611" s="67"/>
      <c r="AC611" s="67"/>
      <c r="AD611" s="68"/>
      <c r="AE611" s="185"/>
    </row>
    <row r="612" spans="1:52" x14ac:dyDescent="0.25">
      <c r="A612" s="169" t="s">
        <v>1161</v>
      </c>
      <c r="B612" s="170" t="s">
        <v>1162</v>
      </c>
      <c r="C612" s="171" t="s">
        <v>154</v>
      </c>
      <c r="D612" s="172" t="s">
        <v>1163</v>
      </c>
      <c r="E612" s="174" t="s">
        <v>147</v>
      </c>
      <c r="F612" s="326">
        <v>35.65</v>
      </c>
      <c r="G612" s="12"/>
      <c r="H612" s="80"/>
      <c r="I612" s="239">
        <v>0.38500000000000001</v>
      </c>
      <c r="J612" s="99">
        <v>4</v>
      </c>
      <c r="K612" s="55">
        <v>40</v>
      </c>
      <c r="L612" s="55" t="s">
        <v>148</v>
      </c>
      <c r="M612" s="56">
        <v>1440</v>
      </c>
      <c r="N612" s="80"/>
      <c r="O612" s="37" t="s">
        <v>1106</v>
      </c>
      <c r="P612" s="36">
        <v>40</v>
      </c>
      <c r="Q612" s="35" t="s">
        <v>1107</v>
      </c>
      <c r="R612" s="214" t="s">
        <v>1164</v>
      </c>
      <c r="S612" s="46" t="s">
        <v>389</v>
      </c>
      <c r="T612" s="49"/>
      <c r="U612" s="49"/>
      <c r="V612" s="49"/>
      <c r="W612" s="49"/>
      <c r="Y612" s="69">
        <v>22.398800000000001</v>
      </c>
      <c r="Z612" s="70">
        <v>1.73485</v>
      </c>
      <c r="AA612" s="71">
        <v>72.951900000000009</v>
      </c>
      <c r="AB612" s="67"/>
      <c r="AC612" s="67"/>
      <c r="AD612" s="68"/>
      <c r="AE612" s="185"/>
    </row>
    <row r="613" spans="1:52" x14ac:dyDescent="0.25">
      <c r="A613" s="165" t="s">
        <v>1165</v>
      </c>
      <c r="B613" s="166" t="s">
        <v>1166</v>
      </c>
      <c r="C613" s="167" t="s">
        <v>154</v>
      </c>
      <c r="D613" s="168" t="s">
        <v>1167</v>
      </c>
      <c r="E613" s="173" t="s">
        <v>147</v>
      </c>
      <c r="F613" s="325">
        <v>45.44</v>
      </c>
      <c r="G613" s="12"/>
      <c r="H613" s="80"/>
      <c r="I613" s="238">
        <v>0.437</v>
      </c>
      <c r="J613" s="98">
        <v>4</v>
      </c>
      <c r="K613" s="52">
        <v>32</v>
      </c>
      <c r="L613" s="52" t="s">
        <v>148</v>
      </c>
      <c r="M613" s="53">
        <v>1152</v>
      </c>
      <c r="N613" s="80"/>
      <c r="O613" s="32" t="s">
        <v>1112</v>
      </c>
      <c r="P613" s="31">
        <v>50</v>
      </c>
      <c r="Q613" s="30" t="s">
        <v>1113</v>
      </c>
      <c r="R613" s="213" t="s">
        <v>1168</v>
      </c>
      <c r="S613" s="45" t="s">
        <v>269</v>
      </c>
      <c r="T613" s="49"/>
      <c r="U613" s="49"/>
      <c r="V613" s="49"/>
      <c r="W613" s="49"/>
      <c r="Y613" s="64">
        <v>30.837680000000002</v>
      </c>
      <c r="Z613" s="65">
        <v>2.3882599999999998</v>
      </c>
      <c r="AA613" s="66">
        <v>123.20884</v>
      </c>
      <c r="AB613" s="67"/>
      <c r="AC613" s="67"/>
      <c r="AD613" s="68"/>
      <c r="AE613" s="185"/>
    </row>
    <row r="614" spans="1:52" x14ac:dyDescent="0.25">
      <c r="A614" s="169" t="s">
        <v>1169</v>
      </c>
      <c r="B614" s="170" t="s">
        <v>1170</v>
      </c>
      <c r="C614" s="171" t="s">
        <v>154</v>
      </c>
      <c r="D614" s="172" t="s">
        <v>1171</v>
      </c>
      <c r="E614" s="174" t="s">
        <v>147</v>
      </c>
      <c r="F614" s="326">
        <v>61.04</v>
      </c>
      <c r="G614" s="12"/>
      <c r="H614" s="80"/>
      <c r="I614" s="239">
        <v>0.627</v>
      </c>
      <c r="J614" s="99">
        <v>2</v>
      </c>
      <c r="K614" s="55">
        <v>16</v>
      </c>
      <c r="L614" s="55" t="s">
        <v>148</v>
      </c>
      <c r="M614" s="56">
        <v>576</v>
      </c>
      <c r="N614" s="80"/>
      <c r="O614" s="37" t="s">
        <v>1118</v>
      </c>
      <c r="P614" s="36">
        <v>63</v>
      </c>
      <c r="Q614" s="35" t="s">
        <v>1119</v>
      </c>
      <c r="R614" s="214" t="s">
        <v>1172</v>
      </c>
      <c r="S614" s="46" t="s">
        <v>691</v>
      </c>
      <c r="T614" s="49"/>
      <c r="U614" s="49"/>
      <c r="V614" s="49"/>
      <c r="W614" s="49"/>
      <c r="Y614" s="69">
        <v>39.764879999999998</v>
      </c>
      <c r="Z614" s="70">
        <v>3.0801600000000002</v>
      </c>
      <c r="AA614" s="71">
        <v>180.74744000000001</v>
      </c>
      <c r="AB614" s="67"/>
      <c r="AC614" s="67"/>
      <c r="AD614" s="157" t="s">
        <v>62</v>
      </c>
      <c r="AE614" s="185"/>
    </row>
    <row r="615" spans="1:52" x14ac:dyDescent="0.25">
      <c r="A615" s="165" t="s">
        <v>1173</v>
      </c>
      <c r="B615" s="166" t="s">
        <v>1174</v>
      </c>
      <c r="C615" s="167" t="s">
        <v>154</v>
      </c>
      <c r="D615" s="168" t="s">
        <v>1175</v>
      </c>
      <c r="E615" s="173" t="s">
        <v>147</v>
      </c>
      <c r="F615" s="325">
        <v>107.65</v>
      </c>
      <c r="G615" s="12"/>
      <c r="H615" s="80"/>
      <c r="I615" s="238">
        <v>0.90800000000000003</v>
      </c>
      <c r="J615" s="98">
        <v>1</v>
      </c>
      <c r="K615" s="52">
        <v>12</v>
      </c>
      <c r="L615" s="52" t="s">
        <v>148</v>
      </c>
      <c r="M615" s="53">
        <v>432</v>
      </c>
      <c r="N615" s="80"/>
      <c r="O615" s="32" t="s">
        <v>1124</v>
      </c>
      <c r="P615" s="31">
        <v>75</v>
      </c>
      <c r="Q615" s="30" t="s">
        <v>1125</v>
      </c>
      <c r="R615" s="213" t="s">
        <v>1176</v>
      </c>
      <c r="S615" s="45" t="s">
        <v>1127</v>
      </c>
      <c r="T615" s="49"/>
      <c r="U615" s="49"/>
      <c r="V615" s="49"/>
      <c r="W615" s="49"/>
      <c r="Y615" s="64">
        <v>59.144480000000001</v>
      </c>
      <c r="Z615" s="65">
        <v>4.5843600000000002</v>
      </c>
      <c r="AA615" s="66">
        <v>247.00224</v>
      </c>
      <c r="AB615" s="67"/>
      <c r="AC615" s="67"/>
      <c r="AD615" s="68"/>
      <c r="AE615" s="185"/>
    </row>
    <row r="616" spans="1:52" x14ac:dyDescent="0.25">
      <c r="A616" s="169" t="s">
        <v>1177</v>
      </c>
      <c r="B616" s="170" t="s">
        <v>1178</v>
      </c>
      <c r="C616" s="171" t="s">
        <v>145</v>
      </c>
      <c r="D616" s="172" t="s">
        <v>1179</v>
      </c>
      <c r="E616" s="174" t="s">
        <v>147</v>
      </c>
      <c r="F616" s="326">
        <v>174.5</v>
      </c>
      <c r="G616" s="12"/>
      <c r="H616" s="80"/>
      <c r="I616" s="239">
        <v>1.4379999999999999</v>
      </c>
      <c r="J616" s="99">
        <v>1</v>
      </c>
      <c r="K616" s="55">
        <v>8</v>
      </c>
      <c r="L616" s="55" t="s">
        <v>148</v>
      </c>
      <c r="M616" s="56">
        <v>288</v>
      </c>
      <c r="N616" s="80"/>
      <c r="O616" s="37" t="s">
        <v>1131</v>
      </c>
      <c r="P616" s="36">
        <v>90</v>
      </c>
      <c r="Q616" s="35" t="s">
        <v>1132</v>
      </c>
      <c r="R616" s="214" t="s">
        <v>1180</v>
      </c>
      <c r="S616" s="46" t="s">
        <v>1134</v>
      </c>
      <c r="T616" s="49"/>
      <c r="U616" s="49"/>
      <c r="V616" s="49"/>
      <c r="W616" s="49"/>
      <c r="Y616" s="69">
        <v>79.175359999999998</v>
      </c>
      <c r="Z616" s="70">
        <v>6.1360200000000003</v>
      </c>
      <c r="AA616" s="71">
        <v>364.22267999999997</v>
      </c>
      <c r="AB616" s="67"/>
      <c r="AC616" s="67"/>
      <c r="AD616" s="68"/>
      <c r="AE616" s="185"/>
    </row>
    <row r="617" spans="1:52" x14ac:dyDescent="0.25">
      <c r="A617" s="165" t="s">
        <v>1181</v>
      </c>
      <c r="B617" s="166" t="s">
        <v>1182</v>
      </c>
      <c r="C617" s="167" t="s">
        <v>145</v>
      </c>
      <c r="D617" s="168" t="s">
        <v>1183</v>
      </c>
      <c r="E617" s="173" t="s">
        <v>147</v>
      </c>
      <c r="F617" s="325">
        <v>254.51</v>
      </c>
      <c r="G617" s="12"/>
      <c r="H617" s="80"/>
      <c r="I617" s="238">
        <v>2.0990000000000002</v>
      </c>
      <c r="J617" s="98">
        <v>1</v>
      </c>
      <c r="K617" s="52">
        <v>3</v>
      </c>
      <c r="L617" s="52" t="s">
        <v>148</v>
      </c>
      <c r="M617" s="53">
        <v>108</v>
      </c>
      <c r="N617" s="80"/>
      <c r="O617" s="32" t="s">
        <v>1138</v>
      </c>
      <c r="P617" s="31">
        <v>110</v>
      </c>
      <c r="Q617" s="30" t="s">
        <v>1139</v>
      </c>
      <c r="R617" s="213" t="s">
        <v>1184</v>
      </c>
      <c r="S617" s="45" t="s">
        <v>163</v>
      </c>
      <c r="T617" s="49"/>
      <c r="U617" s="49"/>
      <c r="V617" s="49"/>
      <c r="W617" s="49"/>
      <c r="Y617" s="64">
        <v>118.61359999999999</v>
      </c>
      <c r="Z617" s="65">
        <v>9.1801999999999992</v>
      </c>
      <c r="AA617" s="66">
        <v>542.80679999999995</v>
      </c>
      <c r="AB617" s="67"/>
      <c r="AC617" s="67"/>
      <c r="AD617" s="68"/>
      <c r="AE617" s="185"/>
    </row>
    <row r="618" spans="1:52" x14ac:dyDescent="0.25">
      <c r="C618" t="s">
        <v>210</v>
      </c>
      <c r="D618"/>
      <c r="F618" s="327"/>
      <c r="G618" s="13"/>
      <c r="I618" s="17"/>
      <c r="L618" s="10"/>
      <c r="N618" s="14"/>
      <c r="AE618" s="185"/>
      <c r="AZ618" s="15"/>
    </row>
    <row r="619" spans="1:52" x14ac:dyDescent="0.25">
      <c r="D619"/>
      <c r="F619" s="327"/>
      <c r="G619" s="13"/>
      <c r="I619" s="17"/>
      <c r="L619" s="10"/>
      <c r="AE619" s="185"/>
      <c r="AZ619" s="15"/>
    </row>
    <row r="620" spans="1:52" ht="51" customHeight="1" x14ac:dyDescent="0.25">
      <c r="A620" s="2" t="s">
        <v>22</v>
      </c>
      <c r="B620" s="114" t="s">
        <v>23</v>
      </c>
      <c r="C620" s="2" t="s">
        <v>24</v>
      </c>
      <c r="D620" s="2" t="s">
        <v>25</v>
      </c>
      <c r="E620" s="2" t="s">
        <v>26</v>
      </c>
      <c r="F620" s="324" t="s">
        <v>138</v>
      </c>
      <c r="G620" s="275" t="s">
        <v>1</v>
      </c>
      <c r="I620" s="57" t="s">
        <v>121</v>
      </c>
      <c r="J620" s="93" t="s">
        <v>122</v>
      </c>
      <c r="K620" s="59" t="s">
        <v>123</v>
      </c>
      <c r="L620" s="58" t="s">
        <v>30</v>
      </c>
      <c r="M620" s="162" t="s">
        <v>124</v>
      </c>
      <c r="O620" s="27" t="s">
        <v>312</v>
      </c>
      <c r="P620" s="41" t="s">
        <v>140</v>
      </c>
      <c r="Q620" s="28" t="s">
        <v>313</v>
      </c>
      <c r="R620" s="220" t="s">
        <v>141</v>
      </c>
      <c r="S620" s="47"/>
      <c r="T620" s="140"/>
      <c r="U620" s="140"/>
      <c r="V620" s="140"/>
      <c r="W620" s="140"/>
      <c r="Y620" s="61" t="s">
        <v>34</v>
      </c>
      <c r="Z620" s="61" t="s">
        <v>35</v>
      </c>
      <c r="AA620" s="61" t="s">
        <v>36</v>
      </c>
      <c r="AB620" s="62" t="s">
        <v>37</v>
      </c>
      <c r="AC620" s="62" t="s">
        <v>38</v>
      </c>
      <c r="AD620" s="63" t="s">
        <v>39</v>
      </c>
      <c r="AE620" s="185"/>
      <c r="AZ620" s="15"/>
    </row>
    <row r="621" spans="1:52" x14ac:dyDescent="0.25">
      <c r="A621" s="165" t="s">
        <v>1185</v>
      </c>
      <c r="B621" s="166" t="s">
        <v>1186</v>
      </c>
      <c r="C621" s="167" t="s">
        <v>145</v>
      </c>
      <c r="D621" s="168" t="s">
        <v>1187</v>
      </c>
      <c r="E621" s="173" t="s">
        <v>147</v>
      </c>
      <c r="F621" s="325">
        <v>11.224500000000001</v>
      </c>
      <c r="G621" s="12"/>
      <c r="H621" s="80"/>
      <c r="I621" s="89">
        <v>0.106</v>
      </c>
      <c r="J621" s="95">
        <v>15</v>
      </c>
      <c r="K621" s="31">
        <v>150</v>
      </c>
      <c r="L621" s="52" t="s">
        <v>148</v>
      </c>
      <c r="M621" s="53">
        <v>5400</v>
      </c>
      <c r="N621" s="80"/>
      <c r="O621" s="32" t="s">
        <v>1188</v>
      </c>
      <c r="P621" s="31">
        <v>20</v>
      </c>
      <c r="Q621" s="30" t="s">
        <v>1080</v>
      </c>
      <c r="R621" s="213">
        <v>56</v>
      </c>
      <c r="S621" s="45"/>
      <c r="T621" s="49"/>
      <c r="U621" s="49"/>
      <c r="V621" s="49"/>
      <c r="W621" s="49"/>
      <c r="Y621" s="64">
        <v>6.3599999999999994</v>
      </c>
      <c r="Z621" s="65">
        <v>0.47699999999999998</v>
      </c>
      <c r="AA621" s="66">
        <v>24.38</v>
      </c>
      <c r="AB621" s="67"/>
      <c r="AC621" s="67"/>
      <c r="AD621" s="68"/>
      <c r="AE621" s="185"/>
    </row>
    <row r="622" spans="1:52" x14ac:dyDescent="0.25">
      <c r="A622" s="169" t="s">
        <v>1189</v>
      </c>
      <c r="B622" s="170" t="s">
        <v>1190</v>
      </c>
      <c r="C622" s="171" t="s">
        <v>145</v>
      </c>
      <c r="D622" s="172" t="s">
        <v>1191</v>
      </c>
      <c r="E622" s="174" t="s">
        <v>147</v>
      </c>
      <c r="F622" s="326">
        <v>14.1015</v>
      </c>
      <c r="G622" s="12"/>
      <c r="H622" s="80"/>
      <c r="I622" s="90">
        <v>0.14299999999999999</v>
      </c>
      <c r="J622" s="96">
        <v>10</v>
      </c>
      <c r="K622" s="36">
        <v>80</v>
      </c>
      <c r="L622" s="55" t="s">
        <v>148</v>
      </c>
      <c r="M622" s="56">
        <v>2880</v>
      </c>
      <c r="N622" s="80"/>
      <c r="O622" s="37" t="s">
        <v>1192</v>
      </c>
      <c r="P622" s="36">
        <v>25</v>
      </c>
      <c r="Q622" s="35" t="s">
        <v>1101</v>
      </c>
      <c r="R622" s="214">
        <v>71</v>
      </c>
      <c r="S622" s="46"/>
      <c r="T622" s="49"/>
      <c r="U622" s="49"/>
      <c r="V622" s="49"/>
      <c r="W622" s="49"/>
      <c r="Y622" s="69">
        <v>8.58</v>
      </c>
      <c r="Z622" s="70">
        <v>0.64349999999999996</v>
      </c>
      <c r="AA622" s="71">
        <v>32.89</v>
      </c>
      <c r="AB622" s="67"/>
      <c r="AC622" s="67"/>
      <c r="AD622" s="68"/>
      <c r="AE622" s="185"/>
    </row>
    <row r="623" spans="1:52" x14ac:dyDescent="0.25">
      <c r="A623" s="165" t="s">
        <v>1193</v>
      </c>
      <c r="B623" s="166" t="s">
        <v>1194</v>
      </c>
      <c r="C623" s="167" t="s">
        <v>145</v>
      </c>
      <c r="D623" s="168" t="s">
        <v>1195</v>
      </c>
      <c r="E623" s="173" t="s">
        <v>147</v>
      </c>
      <c r="F623" s="325">
        <v>18.375</v>
      </c>
      <c r="G623" s="12"/>
      <c r="H623" s="80"/>
      <c r="I623" s="89">
        <v>0.126</v>
      </c>
      <c r="J623" s="95">
        <v>10</v>
      </c>
      <c r="K623" s="31">
        <v>80</v>
      </c>
      <c r="L623" s="52" t="s">
        <v>148</v>
      </c>
      <c r="M623" s="53">
        <v>2880</v>
      </c>
      <c r="N623" s="80"/>
      <c r="O623" s="32" t="s">
        <v>1196</v>
      </c>
      <c r="P623" s="31">
        <v>25</v>
      </c>
      <c r="Q623" s="30" t="s">
        <v>1080</v>
      </c>
      <c r="R623" s="213">
        <v>71</v>
      </c>
      <c r="S623" s="45"/>
      <c r="T623" s="49"/>
      <c r="U623" s="49"/>
      <c r="V623" s="49"/>
      <c r="W623" s="49"/>
      <c r="Y623" s="64">
        <v>7.5600000000000005</v>
      </c>
      <c r="Z623" s="65">
        <v>0.56699999999999995</v>
      </c>
      <c r="AA623" s="66">
        <v>28.98</v>
      </c>
      <c r="AB623" s="67"/>
      <c r="AC623" s="67"/>
      <c r="AD623" s="68"/>
      <c r="AE623" s="185"/>
    </row>
    <row r="624" spans="1:52" x14ac:dyDescent="0.25">
      <c r="A624" s="169" t="s">
        <v>1197</v>
      </c>
      <c r="B624" s="170" t="s">
        <v>1198</v>
      </c>
      <c r="C624" s="171" t="s">
        <v>145</v>
      </c>
      <c r="D624" s="172" t="s">
        <v>1199</v>
      </c>
      <c r="E624" s="174" t="s">
        <v>147</v>
      </c>
      <c r="F624" s="326">
        <v>20.4435</v>
      </c>
      <c r="G624" s="12"/>
      <c r="H624" s="80"/>
      <c r="I624" s="90">
        <v>0.13500000000000001</v>
      </c>
      <c r="J624" s="96">
        <v>10</v>
      </c>
      <c r="K624" s="36">
        <v>80</v>
      </c>
      <c r="L624" s="55" t="s">
        <v>148</v>
      </c>
      <c r="M624" s="56">
        <v>2880</v>
      </c>
      <c r="N624" s="80"/>
      <c r="O624" s="37" t="s">
        <v>1200</v>
      </c>
      <c r="P624" s="36">
        <v>32</v>
      </c>
      <c r="Q624" s="35" t="s">
        <v>1101</v>
      </c>
      <c r="R624" s="214">
        <v>64</v>
      </c>
      <c r="S624" s="46"/>
      <c r="T624" s="49"/>
      <c r="U624" s="49"/>
      <c r="V624" s="49"/>
      <c r="W624" s="49"/>
      <c r="Y624" s="69">
        <v>8.1000000000000014</v>
      </c>
      <c r="Z624" s="70">
        <v>0.60750000000000004</v>
      </c>
      <c r="AA624" s="71">
        <v>31.05</v>
      </c>
      <c r="AB624" s="67"/>
      <c r="AC624" s="67"/>
      <c r="AD624" s="157" t="s">
        <v>62</v>
      </c>
      <c r="AE624" s="185"/>
    </row>
    <row r="625" spans="1:52" x14ac:dyDescent="0.25">
      <c r="A625" s="165" t="s">
        <v>1201</v>
      </c>
      <c r="B625" s="166" t="s">
        <v>1202</v>
      </c>
      <c r="C625" s="167" t="s">
        <v>145</v>
      </c>
      <c r="D625" s="168" t="s">
        <v>1203</v>
      </c>
      <c r="E625" s="173" t="s">
        <v>147</v>
      </c>
      <c r="F625" s="325">
        <v>32.844000000000001</v>
      </c>
      <c r="G625" s="12"/>
      <c r="H625" s="80"/>
      <c r="I625" s="198">
        <v>0.156</v>
      </c>
      <c r="J625" s="95">
        <v>10</v>
      </c>
      <c r="K625" s="31">
        <v>80</v>
      </c>
      <c r="L625" s="52" t="s">
        <v>148</v>
      </c>
      <c r="M625" s="53">
        <v>2880</v>
      </c>
      <c r="N625" s="81"/>
      <c r="O625" s="32" t="s">
        <v>1204</v>
      </c>
      <c r="P625" s="31">
        <v>32</v>
      </c>
      <c r="Q625" s="30" t="s">
        <v>1107</v>
      </c>
      <c r="R625" s="213">
        <v>84</v>
      </c>
      <c r="S625" s="45"/>
      <c r="T625" s="49"/>
      <c r="U625" s="49"/>
      <c r="V625" s="49"/>
      <c r="W625" s="49"/>
      <c r="Y625" s="64">
        <v>9.36</v>
      </c>
      <c r="Z625" s="65">
        <v>0.70199999999999996</v>
      </c>
      <c r="AA625" s="66">
        <v>35.880000000000003</v>
      </c>
      <c r="AB625" s="67"/>
      <c r="AC625" s="67"/>
      <c r="AD625" s="68"/>
      <c r="AE625" s="185"/>
    </row>
    <row r="626" spans="1:52" x14ac:dyDescent="0.25">
      <c r="C626" t="s">
        <v>210</v>
      </c>
      <c r="D626"/>
      <c r="F626" s="327"/>
      <c r="G626" s="13"/>
      <c r="I626" s="17"/>
      <c r="L626" s="10"/>
      <c r="N626" s="14"/>
      <c r="AE626" s="185"/>
      <c r="AZ626" s="15"/>
    </row>
    <row r="627" spans="1:52" x14ac:dyDescent="0.25">
      <c r="D627"/>
      <c r="F627" s="327"/>
      <c r="G627" s="13"/>
      <c r="I627" s="17"/>
      <c r="L627" s="10"/>
      <c r="AE627" s="185"/>
      <c r="AZ627" s="15"/>
    </row>
    <row r="628" spans="1:52" ht="51" customHeight="1" x14ac:dyDescent="0.25">
      <c r="A628" s="2" t="s">
        <v>22</v>
      </c>
      <c r="B628" s="114" t="s">
        <v>23</v>
      </c>
      <c r="C628" s="2" t="s">
        <v>24</v>
      </c>
      <c r="D628" s="2" t="s">
        <v>25</v>
      </c>
      <c r="E628" s="2" t="s">
        <v>26</v>
      </c>
      <c r="F628" s="324" t="s">
        <v>138</v>
      </c>
      <c r="G628" s="275" t="s">
        <v>1</v>
      </c>
      <c r="I628" s="57" t="s">
        <v>121</v>
      </c>
      <c r="J628" s="93" t="s">
        <v>122</v>
      </c>
      <c r="K628" s="59" t="s">
        <v>123</v>
      </c>
      <c r="L628" s="58" t="s">
        <v>30</v>
      </c>
      <c r="M628" s="162" t="s">
        <v>124</v>
      </c>
      <c r="N628" s="199"/>
      <c r="O628" s="27" t="s">
        <v>312</v>
      </c>
      <c r="P628" s="41" t="s">
        <v>140</v>
      </c>
      <c r="Q628" s="28" t="s">
        <v>313</v>
      </c>
      <c r="R628" s="220" t="s">
        <v>141</v>
      </c>
      <c r="S628" s="28" t="s">
        <v>142</v>
      </c>
      <c r="T628" s="140"/>
      <c r="U628" s="140"/>
      <c r="V628" s="140"/>
      <c r="W628" s="140"/>
      <c r="X628" s="23"/>
      <c r="Y628" s="61" t="s">
        <v>34</v>
      </c>
      <c r="Z628" s="61" t="s">
        <v>35</v>
      </c>
      <c r="AA628" s="61" t="s">
        <v>36</v>
      </c>
      <c r="AB628" s="62" t="s">
        <v>37</v>
      </c>
      <c r="AC628" s="62" t="s">
        <v>38</v>
      </c>
      <c r="AD628" s="63" t="s">
        <v>39</v>
      </c>
      <c r="AE628" s="185"/>
      <c r="AZ628" s="15"/>
    </row>
    <row r="629" spans="1:52" x14ac:dyDescent="0.25">
      <c r="A629" s="165" t="s">
        <v>1205</v>
      </c>
      <c r="B629" s="166" t="s">
        <v>1206</v>
      </c>
      <c r="C629" s="167" t="s">
        <v>145</v>
      </c>
      <c r="D629" s="168" t="s">
        <v>1207</v>
      </c>
      <c r="E629" s="173" t="s">
        <v>147</v>
      </c>
      <c r="F629" s="325">
        <v>10.35</v>
      </c>
      <c r="G629" s="12"/>
      <c r="H629" s="80"/>
      <c r="I629" s="76">
        <v>6.8400000000000002E-2</v>
      </c>
      <c r="J629" s="98">
        <v>20</v>
      </c>
      <c r="K629" s="52">
        <v>200</v>
      </c>
      <c r="L629" s="52" t="s">
        <v>148</v>
      </c>
      <c r="M629" s="53">
        <v>7200</v>
      </c>
      <c r="N629" s="79"/>
      <c r="O629" s="29" t="s">
        <v>1072</v>
      </c>
      <c r="P629" s="31">
        <v>20</v>
      </c>
      <c r="Q629" s="30" t="s">
        <v>1073</v>
      </c>
      <c r="R629" s="213" t="s">
        <v>1208</v>
      </c>
      <c r="S629" s="45" t="s">
        <v>1209</v>
      </c>
      <c r="T629" s="49"/>
      <c r="U629" s="49"/>
      <c r="V629" s="49"/>
      <c r="W629" s="49"/>
      <c r="Y629" s="64">
        <v>1.0515099999999999</v>
      </c>
      <c r="Z629" s="65">
        <v>8.1649999999999986E-2</v>
      </c>
      <c r="AA629" s="66">
        <v>22.766860000000001</v>
      </c>
      <c r="AB629" s="67"/>
      <c r="AC629" s="67"/>
      <c r="AD629" s="68"/>
      <c r="AE629" s="185"/>
    </row>
    <row r="630" spans="1:52" x14ac:dyDescent="0.25">
      <c r="A630" s="169" t="s">
        <v>1210</v>
      </c>
      <c r="B630" s="170" t="s">
        <v>1211</v>
      </c>
      <c r="C630" s="171" t="s">
        <v>145</v>
      </c>
      <c r="D630" s="172" t="s">
        <v>1212</v>
      </c>
      <c r="E630" s="174" t="s">
        <v>147</v>
      </c>
      <c r="F630" s="326">
        <v>14.51</v>
      </c>
      <c r="G630" s="12"/>
      <c r="H630" s="80"/>
      <c r="I630" s="77">
        <v>0.1132</v>
      </c>
      <c r="J630" s="99">
        <v>10</v>
      </c>
      <c r="K630" s="55">
        <v>100</v>
      </c>
      <c r="L630" s="55" t="s">
        <v>148</v>
      </c>
      <c r="M630" s="56">
        <v>3600</v>
      </c>
      <c r="N630" s="80"/>
      <c r="O630" s="34" t="s">
        <v>1090</v>
      </c>
      <c r="P630" s="36">
        <v>25</v>
      </c>
      <c r="Q630" s="35" t="s">
        <v>1080</v>
      </c>
      <c r="R630" s="214" t="s">
        <v>1213</v>
      </c>
      <c r="S630" s="46" t="s">
        <v>1214</v>
      </c>
      <c r="T630" s="49"/>
      <c r="U630" s="49"/>
      <c r="V630" s="49"/>
      <c r="W630" s="49"/>
      <c r="Y630" s="69">
        <v>1.7327700000000001</v>
      </c>
      <c r="Z630" s="70">
        <v>0.13455</v>
      </c>
      <c r="AA630" s="71">
        <v>37.517220000000002</v>
      </c>
      <c r="AB630" s="67"/>
      <c r="AC630" s="67"/>
      <c r="AD630" s="68"/>
      <c r="AE630" s="185"/>
    </row>
    <row r="631" spans="1:52" x14ac:dyDescent="0.25">
      <c r="A631" s="165" t="s">
        <v>1215</v>
      </c>
      <c r="B631" s="166" t="s">
        <v>1216</v>
      </c>
      <c r="C631" s="167" t="s">
        <v>145</v>
      </c>
      <c r="D631" s="168" t="s">
        <v>1217</v>
      </c>
      <c r="E631" s="173" t="s">
        <v>147</v>
      </c>
      <c r="F631" s="325">
        <v>18.61</v>
      </c>
      <c r="G631" s="12"/>
      <c r="H631" s="80"/>
      <c r="I631" s="76">
        <v>0.17691999999999999</v>
      </c>
      <c r="J631" s="98">
        <v>10</v>
      </c>
      <c r="K631" s="52">
        <v>100</v>
      </c>
      <c r="L631" s="52" t="s">
        <v>148</v>
      </c>
      <c r="M631" s="53">
        <v>3600</v>
      </c>
      <c r="N631" s="80"/>
      <c r="O631" s="29" t="s">
        <v>1100</v>
      </c>
      <c r="P631" s="31">
        <v>32</v>
      </c>
      <c r="Q631" s="30" t="s">
        <v>1101</v>
      </c>
      <c r="R631" s="213" t="s">
        <v>1218</v>
      </c>
      <c r="S631" s="45" t="s">
        <v>1219</v>
      </c>
      <c r="T631" s="49"/>
      <c r="U631" s="49"/>
      <c r="V631" s="49"/>
      <c r="W631" s="49"/>
      <c r="Y631" s="64">
        <v>2.6213699999999998</v>
      </c>
      <c r="Z631" s="65">
        <v>0.20354999999999998</v>
      </c>
      <c r="AA631" s="66">
        <v>56.756820000000005</v>
      </c>
      <c r="AB631" s="67"/>
      <c r="AC631" s="67"/>
      <c r="AD631" s="68"/>
      <c r="AE631" s="185"/>
    </row>
    <row r="632" spans="1:52" x14ac:dyDescent="0.25">
      <c r="A632" s="169" t="s">
        <v>1220</v>
      </c>
      <c r="B632" s="170" t="s">
        <v>1221</v>
      </c>
      <c r="C632" s="171" t="s">
        <v>145</v>
      </c>
      <c r="D632" s="172" t="s">
        <v>1222</v>
      </c>
      <c r="E632" s="174" t="s">
        <v>147</v>
      </c>
      <c r="F632" s="326">
        <v>30.37</v>
      </c>
      <c r="G632" s="12"/>
      <c r="H632" s="80"/>
      <c r="I632" s="77">
        <v>0.24524000000000001</v>
      </c>
      <c r="J632" s="99">
        <v>5</v>
      </c>
      <c r="K632" s="55">
        <v>50</v>
      </c>
      <c r="L632" s="55" t="s">
        <v>148</v>
      </c>
      <c r="M632" s="56">
        <v>1800</v>
      </c>
      <c r="N632" s="80"/>
      <c r="O632" s="34" t="s">
        <v>1106</v>
      </c>
      <c r="P632" s="36">
        <v>40</v>
      </c>
      <c r="Q632" s="35" t="s">
        <v>1107</v>
      </c>
      <c r="R632" s="214" t="s">
        <v>1223</v>
      </c>
      <c r="S632" s="46" t="s">
        <v>1224</v>
      </c>
      <c r="T632" s="49"/>
      <c r="U632" s="49"/>
      <c r="V632" s="49"/>
      <c r="W632" s="49"/>
      <c r="Y632" s="69">
        <v>3.8950300000000002</v>
      </c>
      <c r="Z632" s="70">
        <v>0.30245</v>
      </c>
      <c r="AA632" s="71">
        <v>84.333580000000012</v>
      </c>
      <c r="AB632" s="67"/>
      <c r="AC632" s="67"/>
      <c r="AD632" s="68"/>
      <c r="AE632" s="185"/>
    </row>
    <row r="633" spans="1:52" x14ac:dyDescent="0.25">
      <c r="A633" s="165" t="s">
        <v>1225</v>
      </c>
      <c r="B633" s="166" t="s">
        <v>1226</v>
      </c>
      <c r="C633" s="167" t="s">
        <v>145</v>
      </c>
      <c r="D633" s="168" t="s">
        <v>1227</v>
      </c>
      <c r="E633" s="173" t="s">
        <v>147</v>
      </c>
      <c r="F633" s="325">
        <v>45.72</v>
      </c>
      <c r="G633" s="12"/>
      <c r="H633" s="80"/>
      <c r="I633" s="76">
        <v>0.38892000000000004</v>
      </c>
      <c r="J633" s="98">
        <v>4</v>
      </c>
      <c r="K633" s="52">
        <v>32</v>
      </c>
      <c r="L633" s="52" t="s">
        <v>148</v>
      </c>
      <c r="M633" s="53">
        <v>1152</v>
      </c>
      <c r="N633" s="80"/>
      <c r="O633" s="29" t="s">
        <v>1112</v>
      </c>
      <c r="P633" s="31">
        <v>50</v>
      </c>
      <c r="Q633" s="30" t="s">
        <v>1113</v>
      </c>
      <c r="R633" s="213" t="s">
        <v>1228</v>
      </c>
      <c r="S633" s="45" t="s">
        <v>269</v>
      </c>
      <c r="T633" s="49"/>
      <c r="U633" s="49"/>
      <c r="V633" s="49"/>
      <c r="W633" s="49"/>
      <c r="Y633" s="64">
        <v>5.5685600000000006</v>
      </c>
      <c r="Z633" s="65">
        <v>0.43239999999999995</v>
      </c>
      <c r="AA633" s="66">
        <v>120.56816000000001</v>
      </c>
      <c r="AB633" s="67"/>
      <c r="AC633" s="67"/>
      <c r="AD633" s="157" t="s">
        <v>62</v>
      </c>
      <c r="AE633" s="185"/>
    </row>
    <row r="634" spans="1:52" x14ac:dyDescent="0.25">
      <c r="A634" s="169" t="s">
        <v>1229</v>
      </c>
      <c r="B634" s="170" t="s">
        <v>1230</v>
      </c>
      <c r="C634" s="171" t="s">
        <v>145</v>
      </c>
      <c r="D634" s="172" t="s">
        <v>1231</v>
      </c>
      <c r="E634" s="174" t="s">
        <v>147</v>
      </c>
      <c r="F634" s="326">
        <v>77.3</v>
      </c>
      <c r="G634" s="12"/>
      <c r="H634" s="80"/>
      <c r="I634" s="77">
        <v>0.66517999999999999</v>
      </c>
      <c r="J634" s="99">
        <v>2</v>
      </c>
      <c r="K634" s="55">
        <v>20</v>
      </c>
      <c r="L634" s="55" t="s">
        <v>148</v>
      </c>
      <c r="M634" s="56">
        <v>720</v>
      </c>
      <c r="N634" s="80"/>
      <c r="O634" s="34" t="s">
        <v>1118</v>
      </c>
      <c r="P634" s="36">
        <v>63</v>
      </c>
      <c r="Q634" s="35" t="s">
        <v>1119</v>
      </c>
      <c r="R634" s="214">
        <v>64</v>
      </c>
      <c r="S634" s="46">
        <v>29.5</v>
      </c>
      <c r="T634" s="49"/>
      <c r="U634" s="49"/>
      <c r="V634" s="49"/>
      <c r="W634" s="49"/>
      <c r="Y634" s="69">
        <v>9.4043500000000009</v>
      </c>
      <c r="Z634" s="70">
        <v>0.73024999999999995</v>
      </c>
      <c r="AA634" s="71">
        <v>203.61910000000003</v>
      </c>
      <c r="AB634" s="67"/>
      <c r="AC634" s="67"/>
      <c r="AD634" s="68"/>
      <c r="AE634" s="185"/>
    </row>
    <row r="635" spans="1:52" x14ac:dyDescent="0.25">
      <c r="A635" s="165" t="s">
        <v>1232</v>
      </c>
      <c r="B635" s="166" t="s">
        <v>1233</v>
      </c>
      <c r="C635" s="167" t="s">
        <v>145</v>
      </c>
      <c r="D635" s="168" t="s">
        <v>1234</v>
      </c>
      <c r="E635" s="173" t="s">
        <v>147</v>
      </c>
      <c r="F635" s="325">
        <v>140.68</v>
      </c>
      <c r="G635" s="12"/>
      <c r="H635" s="80"/>
      <c r="I635" s="76">
        <v>1.26498</v>
      </c>
      <c r="J635" s="98">
        <v>1</v>
      </c>
      <c r="K635" s="52">
        <v>15</v>
      </c>
      <c r="L635" s="52" t="s">
        <v>148</v>
      </c>
      <c r="M635" s="53">
        <v>540</v>
      </c>
      <c r="N635" s="80"/>
      <c r="O635" s="29" t="s">
        <v>1235</v>
      </c>
      <c r="P635" s="31">
        <v>75</v>
      </c>
      <c r="Q635" s="30" t="s">
        <v>1236</v>
      </c>
      <c r="R635" s="213">
        <v>79</v>
      </c>
      <c r="S635" s="45">
        <v>32</v>
      </c>
      <c r="T635" s="49"/>
      <c r="U635" s="49"/>
      <c r="V635" s="49"/>
      <c r="W635" s="49"/>
      <c r="Y635" s="64">
        <v>17.372130000000002</v>
      </c>
      <c r="Z635" s="65">
        <v>1.3489499999999999</v>
      </c>
      <c r="AA635" s="66">
        <v>376.13418000000001</v>
      </c>
      <c r="AB635" s="67"/>
      <c r="AC635" s="67"/>
      <c r="AD635" s="68"/>
      <c r="AE635" s="185"/>
    </row>
    <row r="636" spans="1:52" x14ac:dyDescent="0.25">
      <c r="A636" s="169" t="s">
        <v>1237</v>
      </c>
      <c r="B636" s="170" t="s">
        <v>1238</v>
      </c>
      <c r="C636" s="171" t="s">
        <v>145</v>
      </c>
      <c r="D636" s="172" t="s">
        <v>1239</v>
      </c>
      <c r="E636" s="174" t="s">
        <v>147</v>
      </c>
      <c r="F636" s="326">
        <v>268.37</v>
      </c>
      <c r="G636" s="12"/>
      <c r="H636" s="80"/>
      <c r="I636" s="77">
        <v>2.2539700000000003</v>
      </c>
      <c r="J636" s="99">
        <v>1</v>
      </c>
      <c r="K636" s="55">
        <v>8</v>
      </c>
      <c r="L636" s="55" t="s">
        <v>148</v>
      </c>
      <c r="M636" s="56">
        <v>288</v>
      </c>
      <c r="N636" s="80"/>
      <c r="O636" s="34" t="s">
        <v>1131</v>
      </c>
      <c r="P636" s="36">
        <v>90</v>
      </c>
      <c r="Q636" s="35" t="s">
        <v>1132</v>
      </c>
      <c r="R636" s="214" t="s">
        <v>1240</v>
      </c>
      <c r="S636" s="46" t="s">
        <v>1241</v>
      </c>
      <c r="T636" s="49"/>
      <c r="U636" s="49"/>
      <c r="V636" s="49"/>
      <c r="W636" s="49"/>
      <c r="Y636" s="69">
        <v>31.086190000000006</v>
      </c>
      <c r="Z636" s="70">
        <v>2.4138500000000001</v>
      </c>
      <c r="AA636" s="71">
        <v>673.06534000000011</v>
      </c>
      <c r="AB636" s="67"/>
      <c r="AC636" s="67"/>
      <c r="AD636" s="68"/>
      <c r="AE636" s="185"/>
    </row>
    <row r="637" spans="1:52" x14ac:dyDescent="0.25">
      <c r="A637" s="165" t="s">
        <v>1242</v>
      </c>
      <c r="B637" s="166">
        <v>8433375023329</v>
      </c>
      <c r="C637" s="167" t="s">
        <v>145</v>
      </c>
      <c r="D637" s="168" t="s">
        <v>1243</v>
      </c>
      <c r="E637" s="173" t="s">
        <v>147</v>
      </c>
      <c r="F637" s="325">
        <v>340.26</v>
      </c>
      <c r="G637" s="12"/>
      <c r="H637" s="80"/>
      <c r="I637" s="196">
        <v>3.0009999999999999</v>
      </c>
      <c r="J637" s="52">
        <v>1</v>
      </c>
      <c r="K637" s="52">
        <v>5</v>
      </c>
      <c r="L637" s="52" t="s">
        <v>148</v>
      </c>
      <c r="M637" s="53">
        <v>180</v>
      </c>
      <c r="N637" s="81"/>
      <c r="O637" s="29" t="s">
        <v>1138</v>
      </c>
      <c r="P637" s="31">
        <v>110</v>
      </c>
      <c r="Q637" s="30" t="s">
        <v>1139</v>
      </c>
      <c r="R637" s="213">
        <v>94</v>
      </c>
      <c r="S637" s="45">
        <v>39</v>
      </c>
      <c r="T637" s="49"/>
      <c r="U637" s="49"/>
      <c r="V637" s="49"/>
      <c r="W637" s="49"/>
      <c r="Y637" s="64">
        <v>46.130040000000001</v>
      </c>
      <c r="Z637" s="65">
        <v>3.4947000000000004</v>
      </c>
      <c r="AA637" s="66">
        <v>910.33758000000012</v>
      </c>
      <c r="AB637" s="67"/>
      <c r="AC637" s="67"/>
      <c r="AD637" s="68"/>
      <c r="AE637" s="185"/>
    </row>
    <row r="638" spans="1:52" x14ac:dyDescent="0.25">
      <c r="C638" t="s">
        <v>210</v>
      </c>
      <c r="D638"/>
      <c r="F638" s="327"/>
      <c r="G638" s="13"/>
      <c r="I638" s="17"/>
      <c r="L638" s="10"/>
      <c r="AE638" s="185"/>
      <c r="AZ638" s="15"/>
    </row>
    <row r="639" spans="1:52" x14ac:dyDescent="0.25">
      <c r="D639"/>
      <c r="F639" s="327"/>
      <c r="G639" s="13"/>
      <c r="I639" s="17"/>
      <c r="L639" s="10"/>
      <c r="AE639" s="185"/>
      <c r="AZ639" s="15"/>
    </row>
    <row r="640" spans="1:52" ht="51" customHeight="1" x14ac:dyDescent="0.25">
      <c r="A640" s="2" t="s">
        <v>22</v>
      </c>
      <c r="B640" s="114" t="s">
        <v>23</v>
      </c>
      <c r="C640" s="2" t="s">
        <v>24</v>
      </c>
      <c r="D640" s="2" t="s">
        <v>25</v>
      </c>
      <c r="E640" s="2" t="s">
        <v>26</v>
      </c>
      <c r="F640" s="324" t="s">
        <v>138</v>
      </c>
      <c r="G640" s="275" t="s">
        <v>1</v>
      </c>
      <c r="I640" s="57" t="s">
        <v>121</v>
      </c>
      <c r="J640" s="93" t="s">
        <v>122</v>
      </c>
      <c r="K640" s="59" t="s">
        <v>123</v>
      </c>
      <c r="L640" s="58" t="s">
        <v>30</v>
      </c>
      <c r="M640" s="93" t="s">
        <v>124</v>
      </c>
      <c r="N640" s="23"/>
      <c r="O640" s="27" t="s">
        <v>1244</v>
      </c>
      <c r="P640" s="41" t="s">
        <v>140</v>
      </c>
      <c r="Q640" s="28" t="s">
        <v>313</v>
      </c>
      <c r="R640" s="220" t="s">
        <v>141</v>
      </c>
      <c r="S640" s="28" t="s">
        <v>142</v>
      </c>
      <c r="T640" s="140"/>
      <c r="U640" s="140"/>
      <c r="V640" s="140"/>
      <c r="W640" s="140"/>
      <c r="X640" s="23"/>
      <c r="Y640" s="61" t="s">
        <v>34</v>
      </c>
      <c r="Z640" s="61" t="s">
        <v>35</v>
      </c>
      <c r="AA640" s="61" t="s">
        <v>36</v>
      </c>
      <c r="AB640" s="62" t="s">
        <v>37</v>
      </c>
      <c r="AC640" s="62" t="s">
        <v>38</v>
      </c>
      <c r="AD640" s="63" t="s">
        <v>39</v>
      </c>
      <c r="AE640" s="185"/>
      <c r="AZ640" s="15"/>
    </row>
    <row r="641" spans="1:52" x14ac:dyDescent="0.25">
      <c r="A641" s="165" t="s">
        <v>1245</v>
      </c>
      <c r="B641" s="166" t="s">
        <v>1246</v>
      </c>
      <c r="C641" s="167" t="s">
        <v>145</v>
      </c>
      <c r="D641" s="168" t="s">
        <v>1247</v>
      </c>
      <c r="E641" s="173" t="s">
        <v>147</v>
      </c>
      <c r="F641" s="325">
        <v>9.6199999999999992</v>
      </c>
      <c r="G641" s="12"/>
      <c r="H641" s="80"/>
      <c r="I641" s="76">
        <v>8.14E-2</v>
      </c>
      <c r="J641" s="98">
        <v>20</v>
      </c>
      <c r="K641" s="52">
        <v>200</v>
      </c>
      <c r="L641" s="52" t="s">
        <v>148</v>
      </c>
      <c r="M641" s="53">
        <v>7200</v>
      </c>
      <c r="N641" s="79"/>
      <c r="O641" s="29" t="s">
        <v>1072</v>
      </c>
      <c r="P641" s="31">
        <v>20</v>
      </c>
      <c r="Q641" s="30" t="s">
        <v>1073</v>
      </c>
      <c r="R641" s="213" t="s">
        <v>1143</v>
      </c>
      <c r="S641" s="33" t="s">
        <v>1209</v>
      </c>
      <c r="T641" s="39"/>
      <c r="U641" s="39"/>
      <c r="V641" s="39"/>
      <c r="W641" s="39"/>
      <c r="Y641" s="64">
        <v>1.1996100000000001</v>
      </c>
      <c r="Z641" s="65">
        <v>9.3149999999999997E-2</v>
      </c>
      <c r="AA641" s="66">
        <v>25.973460000000003</v>
      </c>
      <c r="AB641" s="67"/>
      <c r="AC641" s="67"/>
      <c r="AD641" s="68"/>
      <c r="AE641" s="185"/>
    </row>
    <row r="642" spans="1:52" x14ac:dyDescent="0.25">
      <c r="A642" s="169" t="s">
        <v>1248</v>
      </c>
      <c r="B642" s="170" t="s">
        <v>1249</v>
      </c>
      <c r="C642" s="171" t="s">
        <v>145</v>
      </c>
      <c r="D642" s="172" t="s">
        <v>1250</v>
      </c>
      <c r="E642" s="174" t="s">
        <v>147</v>
      </c>
      <c r="F642" s="326">
        <v>16.09</v>
      </c>
      <c r="G642" s="12"/>
      <c r="H642" s="80"/>
      <c r="I642" s="77">
        <v>0.14580000000000001</v>
      </c>
      <c r="J642" s="99">
        <v>10</v>
      </c>
      <c r="K642" s="55">
        <v>100</v>
      </c>
      <c r="L642" s="55" t="s">
        <v>148</v>
      </c>
      <c r="M642" s="56">
        <v>3600</v>
      </c>
      <c r="N642" s="80"/>
      <c r="O642" s="34" t="s">
        <v>1090</v>
      </c>
      <c r="P642" s="36">
        <v>25</v>
      </c>
      <c r="Q642" s="35" t="s">
        <v>1080</v>
      </c>
      <c r="R642" s="214" t="s">
        <v>1251</v>
      </c>
      <c r="S642" s="38" t="s">
        <v>1214</v>
      </c>
      <c r="T642" s="39"/>
      <c r="U642" s="39"/>
      <c r="V642" s="39"/>
      <c r="W642" s="39"/>
      <c r="Y642" s="69">
        <v>2.1326399999999999</v>
      </c>
      <c r="Z642" s="70">
        <v>0.16559999999999997</v>
      </c>
      <c r="AA642" s="71">
        <v>46.175040000000003</v>
      </c>
      <c r="AB642" s="67"/>
      <c r="AC642" s="67"/>
      <c r="AD642" s="68"/>
      <c r="AE642" s="185"/>
    </row>
    <row r="643" spans="1:52" x14ac:dyDescent="0.25">
      <c r="A643" s="165" t="s">
        <v>1252</v>
      </c>
      <c r="B643" s="166" t="s">
        <v>1253</v>
      </c>
      <c r="C643" s="167" t="s">
        <v>145</v>
      </c>
      <c r="D643" s="168" t="s">
        <v>1254</v>
      </c>
      <c r="E643" s="173" t="s">
        <v>147</v>
      </c>
      <c r="F643" s="325">
        <v>19.7</v>
      </c>
      <c r="G643" s="12"/>
      <c r="H643" s="80"/>
      <c r="I643" s="76">
        <v>0.18292</v>
      </c>
      <c r="J643" s="98">
        <v>10</v>
      </c>
      <c r="K643" s="52">
        <v>100</v>
      </c>
      <c r="L643" s="52" t="s">
        <v>148</v>
      </c>
      <c r="M643" s="53">
        <v>3600</v>
      </c>
      <c r="N643" s="80"/>
      <c r="O643" s="29" t="s">
        <v>1100</v>
      </c>
      <c r="P643" s="31">
        <v>32</v>
      </c>
      <c r="Q643" s="30" t="s">
        <v>1101</v>
      </c>
      <c r="R643" s="213" t="s">
        <v>1255</v>
      </c>
      <c r="S643" s="33" t="s">
        <v>1219</v>
      </c>
      <c r="T643" s="39"/>
      <c r="U643" s="39"/>
      <c r="V643" s="39"/>
      <c r="W643" s="39"/>
      <c r="Y643" s="64">
        <v>2.9027600000000002</v>
      </c>
      <c r="Z643" s="65">
        <v>0.22539999999999999</v>
      </c>
      <c r="AA643" s="66">
        <v>62.849360000000004</v>
      </c>
      <c r="AB643" s="67"/>
      <c r="AC643" s="67"/>
      <c r="AD643" s="68"/>
      <c r="AE643" s="185"/>
    </row>
    <row r="644" spans="1:52" x14ac:dyDescent="0.25">
      <c r="A644" s="169" t="s">
        <v>1256</v>
      </c>
      <c r="B644" s="170" t="s">
        <v>1257</v>
      </c>
      <c r="C644" s="171" t="s">
        <v>145</v>
      </c>
      <c r="D644" s="172" t="s">
        <v>1258</v>
      </c>
      <c r="E644" s="174" t="s">
        <v>147</v>
      </c>
      <c r="F644" s="326">
        <v>29.57</v>
      </c>
      <c r="G644" s="12"/>
      <c r="H644" s="80"/>
      <c r="I644" s="77">
        <v>0.34923999999999999</v>
      </c>
      <c r="J644" s="99">
        <v>4</v>
      </c>
      <c r="K644" s="55">
        <v>40</v>
      </c>
      <c r="L644" s="55" t="s">
        <v>148</v>
      </c>
      <c r="M644" s="56">
        <v>1440</v>
      </c>
      <c r="N644" s="80"/>
      <c r="O644" s="34" t="s">
        <v>1106</v>
      </c>
      <c r="P644" s="36">
        <v>40</v>
      </c>
      <c r="Q644" s="35" t="s">
        <v>1107</v>
      </c>
      <c r="R644" s="214" t="s">
        <v>1259</v>
      </c>
      <c r="S644" s="38" t="s">
        <v>1224</v>
      </c>
      <c r="T644" s="39"/>
      <c r="U644" s="39"/>
      <c r="V644" s="39"/>
      <c r="W644" s="39"/>
      <c r="Y644" s="69">
        <v>4.9909700000000008</v>
      </c>
      <c r="Z644" s="70">
        <v>0.38755000000000001</v>
      </c>
      <c r="AA644" s="71">
        <v>108.06242000000002</v>
      </c>
      <c r="AB644" s="67"/>
      <c r="AC644" s="67"/>
      <c r="AD644" s="68"/>
      <c r="AE644" s="185"/>
    </row>
    <row r="645" spans="1:52" x14ac:dyDescent="0.25">
      <c r="A645" s="165" t="s">
        <v>1260</v>
      </c>
      <c r="B645" s="166" t="s">
        <v>1261</v>
      </c>
      <c r="C645" s="167" t="s">
        <v>145</v>
      </c>
      <c r="D645" s="168" t="s">
        <v>1262</v>
      </c>
      <c r="E645" s="173" t="s">
        <v>147</v>
      </c>
      <c r="F645" s="325">
        <v>49.63</v>
      </c>
      <c r="G645" s="12"/>
      <c r="H645" s="80"/>
      <c r="I645" s="76">
        <v>0.41491999999999996</v>
      </c>
      <c r="J645" s="98">
        <v>4</v>
      </c>
      <c r="K645" s="52">
        <v>32</v>
      </c>
      <c r="L645" s="52" t="s">
        <v>148</v>
      </c>
      <c r="M645" s="53">
        <v>1152</v>
      </c>
      <c r="N645" s="80"/>
      <c r="O645" s="29" t="s">
        <v>1112</v>
      </c>
      <c r="P645" s="31">
        <v>50</v>
      </c>
      <c r="Q645" s="30" t="s">
        <v>1113</v>
      </c>
      <c r="R645" s="213" t="s">
        <v>1263</v>
      </c>
      <c r="S645" s="33" t="s">
        <v>269</v>
      </c>
      <c r="T645" s="39"/>
      <c r="U645" s="39"/>
      <c r="V645" s="39"/>
      <c r="W645" s="39"/>
      <c r="Y645" s="64">
        <v>6.2053900000000004</v>
      </c>
      <c r="Z645" s="65">
        <v>0.48184999999999995</v>
      </c>
      <c r="AA645" s="66">
        <v>134.35654</v>
      </c>
      <c r="AB645" s="67"/>
      <c r="AC645" s="67"/>
      <c r="AD645" s="157" t="s">
        <v>62</v>
      </c>
      <c r="AE645" s="185"/>
    </row>
    <row r="646" spans="1:52" x14ac:dyDescent="0.25">
      <c r="A646" s="169" t="s">
        <v>1264</v>
      </c>
      <c r="B646" s="170" t="s">
        <v>1265</v>
      </c>
      <c r="C646" s="171" t="s">
        <v>145</v>
      </c>
      <c r="D646" s="172" t="s">
        <v>1266</v>
      </c>
      <c r="E646" s="174" t="s">
        <v>147</v>
      </c>
      <c r="F646" s="326">
        <v>80.88</v>
      </c>
      <c r="G646" s="12"/>
      <c r="H646" s="80"/>
      <c r="I646" s="77">
        <v>0.69818000000000002</v>
      </c>
      <c r="J646" s="99">
        <v>2</v>
      </c>
      <c r="K646" s="55">
        <v>16</v>
      </c>
      <c r="L646" s="55" t="s">
        <v>148</v>
      </c>
      <c r="M646" s="56">
        <v>576</v>
      </c>
      <c r="N646" s="80"/>
      <c r="O646" s="34" t="s">
        <v>1118</v>
      </c>
      <c r="P646" s="36">
        <v>63</v>
      </c>
      <c r="Q646" s="35" t="s">
        <v>1119</v>
      </c>
      <c r="R646" s="214" t="s">
        <v>1267</v>
      </c>
      <c r="S646" s="38" t="s">
        <v>188</v>
      </c>
      <c r="T646" s="39"/>
      <c r="U646" s="39"/>
      <c r="V646" s="39"/>
      <c r="W646" s="39"/>
      <c r="Y646" s="69">
        <v>10.23371</v>
      </c>
      <c r="Z646" s="70">
        <v>0.79464999999999986</v>
      </c>
      <c r="AA646" s="71">
        <v>221.57606000000001</v>
      </c>
      <c r="AB646" s="67"/>
      <c r="AC646" s="67"/>
      <c r="AD646" s="68"/>
      <c r="AE646" s="185"/>
    </row>
    <row r="647" spans="1:52" x14ac:dyDescent="0.25">
      <c r="A647" s="165" t="s">
        <v>1268</v>
      </c>
      <c r="B647" s="166">
        <v>8433375023336</v>
      </c>
      <c r="C647" s="167" t="s">
        <v>145</v>
      </c>
      <c r="D647" s="168" t="s">
        <v>1269</v>
      </c>
      <c r="E647" s="173" t="s">
        <v>147</v>
      </c>
      <c r="F647" s="325">
        <v>155.65</v>
      </c>
      <c r="G647" s="12"/>
      <c r="H647" s="80"/>
      <c r="I647" s="76">
        <v>1.3969799999999999</v>
      </c>
      <c r="J647" s="98">
        <v>1</v>
      </c>
      <c r="K647" s="52">
        <v>12</v>
      </c>
      <c r="L647" s="52" t="s">
        <v>148</v>
      </c>
      <c r="M647" s="53">
        <v>432</v>
      </c>
      <c r="N647" s="80"/>
      <c r="O647" s="29" t="s">
        <v>1235</v>
      </c>
      <c r="P647" s="31">
        <v>75</v>
      </c>
      <c r="Q647" s="30" t="s">
        <v>1270</v>
      </c>
      <c r="R647" s="213">
        <v>100.5</v>
      </c>
      <c r="S647" s="33">
        <v>32</v>
      </c>
      <c r="T647" s="39"/>
      <c r="U647" s="39"/>
      <c r="V647" s="39"/>
      <c r="W647" s="39"/>
      <c r="Y647" s="64">
        <v>19.682490000000001</v>
      </c>
      <c r="Z647" s="65">
        <v>1.5283499999999999</v>
      </c>
      <c r="AA647" s="66">
        <v>426.15714000000003</v>
      </c>
      <c r="AB647" s="67"/>
      <c r="AC647" s="67"/>
      <c r="AD647" s="68"/>
      <c r="AE647" s="185"/>
    </row>
    <row r="648" spans="1:52" x14ac:dyDescent="0.25">
      <c r="A648" s="169" t="s">
        <v>1271</v>
      </c>
      <c r="B648" s="170" t="s">
        <v>1272</v>
      </c>
      <c r="C648" s="171" t="s">
        <v>145</v>
      </c>
      <c r="D648" s="172" t="s">
        <v>1273</v>
      </c>
      <c r="E648" s="174" t="s">
        <v>147</v>
      </c>
      <c r="F648" s="326">
        <v>368.17</v>
      </c>
      <c r="G648" s="12"/>
      <c r="H648" s="80"/>
      <c r="I648" s="197">
        <v>2.3229699999999998</v>
      </c>
      <c r="J648" s="99">
        <v>1</v>
      </c>
      <c r="K648" s="55">
        <v>5</v>
      </c>
      <c r="L648" s="55" t="s">
        <v>148</v>
      </c>
      <c r="M648" s="56">
        <v>180</v>
      </c>
      <c r="N648" s="80"/>
      <c r="O648" s="34" t="s">
        <v>1131</v>
      </c>
      <c r="P648" s="36">
        <v>90</v>
      </c>
      <c r="Q648" s="35" t="s">
        <v>1132</v>
      </c>
      <c r="R648" s="214" t="s">
        <v>1274</v>
      </c>
      <c r="S648" s="38" t="s">
        <v>1241</v>
      </c>
      <c r="T648" s="39"/>
      <c r="U648" s="39"/>
      <c r="V648" s="39"/>
      <c r="W648" s="39"/>
      <c r="Y648" s="69">
        <v>32.063650000000003</v>
      </c>
      <c r="Z648" s="70">
        <v>2.4897499999999999</v>
      </c>
      <c r="AA648" s="71">
        <v>694.22890000000007</v>
      </c>
      <c r="AB648" s="67"/>
      <c r="AC648" s="67"/>
      <c r="AD648" s="68"/>
      <c r="AE648" s="185"/>
    </row>
    <row r="649" spans="1:52" x14ac:dyDescent="0.25">
      <c r="A649" s="165" t="s">
        <v>1275</v>
      </c>
      <c r="B649" s="166">
        <v>8433375023343</v>
      </c>
      <c r="C649" s="167" t="s">
        <v>145</v>
      </c>
      <c r="D649" s="168" t="s">
        <v>1276</v>
      </c>
      <c r="E649" s="173" t="s">
        <v>147</v>
      </c>
      <c r="F649" s="325">
        <v>465.05</v>
      </c>
      <c r="G649" s="12"/>
      <c r="H649" s="80"/>
      <c r="I649" s="196">
        <v>3.3940000000000001</v>
      </c>
      <c r="J649" s="52">
        <v>1</v>
      </c>
      <c r="K649" s="52">
        <v>5</v>
      </c>
      <c r="L649" s="52" t="s">
        <v>148</v>
      </c>
      <c r="M649" s="53">
        <v>180</v>
      </c>
      <c r="N649" s="81"/>
      <c r="O649" s="29" t="s">
        <v>1138</v>
      </c>
      <c r="P649" s="31">
        <v>110</v>
      </c>
      <c r="Q649" s="30" t="s">
        <v>1139</v>
      </c>
      <c r="R649" s="213">
        <v>118</v>
      </c>
      <c r="S649" s="33">
        <v>39</v>
      </c>
      <c r="T649" s="39"/>
      <c r="U649" s="39"/>
      <c r="V649" s="39"/>
      <c r="W649" s="39"/>
      <c r="Y649" s="64">
        <v>52.852800000000002</v>
      </c>
      <c r="Z649" s="65">
        <v>4.0040000000000004</v>
      </c>
      <c r="AA649" s="66">
        <v>1043.0056000000002</v>
      </c>
      <c r="AB649" s="67"/>
      <c r="AC649" s="67"/>
      <c r="AD649" s="68"/>
      <c r="AE649" s="185"/>
    </row>
    <row r="650" spans="1:52" x14ac:dyDescent="0.25">
      <c r="A650" s="20"/>
      <c r="B650" s="21"/>
      <c r="C650" s="10"/>
      <c r="D650" s="20"/>
      <c r="E650" s="24"/>
      <c r="F650" s="327"/>
      <c r="G650"/>
      <c r="I650" s="17"/>
      <c r="J650" s="10"/>
      <c r="K650" s="10"/>
      <c r="L650" s="10"/>
      <c r="M650" s="24"/>
      <c r="O650" s="39"/>
      <c r="P650" s="48"/>
      <c r="Q650" s="49"/>
      <c r="R650" s="217"/>
      <c r="S650" s="39"/>
      <c r="T650" s="39"/>
      <c r="U650" s="39"/>
      <c r="V650" s="39"/>
      <c r="W650" s="39"/>
      <c r="Y650" s="192"/>
      <c r="Z650" s="192"/>
      <c r="AA650" s="192"/>
      <c r="AB650" s="193"/>
      <c r="AC650" s="193"/>
      <c r="AD650" s="201"/>
      <c r="AE650" s="242"/>
    </row>
    <row r="651" spans="1:52" x14ac:dyDescent="0.25">
      <c r="A651" s="20"/>
      <c r="B651" s="21"/>
      <c r="C651" s="10"/>
      <c r="D651" s="20"/>
      <c r="E651" s="24"/>
      <c r="F651" s="327"/>
      <c r="G651"/>
      <c r="I651" s="17"/>
      <c r="J651" s="10"/>
      <c r="K651" s="10"/>
      <c r="L651" s="10"/>
      <c r="M651" s="24"/>
      <c r="O651" s="39"/>
      <c r="P651" s="48"/>
      <c r="Q651" s="49"/>
      <c r="R651" s="217"/>
      <c r="S651" s="39"/>
      <c r="T651" s="39"/>
      <c r="U651" s="39"/>
      <c r="V651" s="39"/>
      <c r="W651" s="39"/>
      <c r="Y651" s="192"/>
      <c r="Z651" s="192"/>
      <c r="AA651" s="192"/>
      <c r="AB651" s="193"/>
      <c r="AC651" s="193"/>
      <c r="AD651" s="201"/>
      <c r="AE651" s="242"/>
    </row>
    <row r="652" spans="1:52" ht="51" customHeight="1" x14ac:dyDescent="0.25">
      <c r="A652" s="2" t="s">
        <v>22</v>
      </c>
      <c r="B652" s="114" t="s">
        <v>23</v>
      </c>
      <c r="C652" s="2" t="s">
        <v>24</v>
      </c>
      <c r="D652" s="2" t="s">
        <v>25</v>
      </c>
      <c r="E652" s="2" t="s">
        <v>26</v>
      </c>
      <c r="F652" s="324" t="s">
        <v>138</v>
      </c>
      <c r="G652" s="275" t="s">
        <v>1</v>
      </c>
      <c r="I652" s="57" t="s">
        <v>121</v>
      </c>
      <c r="J652" s="93" t="s">
        <v>122</v>
      </c>
      <c r="K652" s="59" t="s">
        <v>123</v>
      </c>
      <c r="L652" s="58" t="s">
        <v>30</v>
      </c>
      <c r="M652" s="93" t="s">
        <v>124</v>
      </c>
      <c r="N652" s="23"/>
      <c r="O652" s="27" t="s">
        <v>2014</v>
      </c>
      <c r="P652" s="41" t="s">
        <v>2013</v>
      </c>
      <c r="Q652" s="28" t="s">
        <v>33</v>
      </c>
      <c r="R652" s="220" t="s">
        <v>2016</v>
      </c>
      <c r="S652" s="28" t="s">
        <v>2021</v>
      </c>
      <c r="T652" s="140"/>
      <c r="U652" s="140"/>
      <c r="V652" s="140"/>
      <c r="W652" s="140"/>
      <c r="X652" s="23"/>
      <c r="Y652" s="61" t="s">
        <v>34</v>
      </c>
      <c r="Z652" s="61" t="s">
        <v>35</v>
      </c>
      <c r="AA652" s="61" t="s">
        <v>36</v>
      </c>
      <c r="AB652" s="62" t="s">
        <v>37</v>
      </c>
      <c r="AC652" s="62" t="s">
        <v>38</v>
      </c>
      <c r="AD652" s="63" t="s">
        <v>39</v>
      </c>
      <c r="AE652" s="185"/>
      <c r="AZ652" s="15"/>
    </row>
    <row r="653" spans="1:52" x14ac:dyDescent="0.25">
      <c r="A653" s="165" t="s">
        <v>2045</v>
      </c>
      <c r="B653" s="166">
        <v>8433375074024</v>
      </c>
      <c r="C653" s="167" t="s">
        <v>154</v>
      </c>
      <c r="D653" s="168" t="s">
        <v>2039</v>
      </c>
      <c r="E653" s="173" t="s">
        <v>147</v>
      </c>
      <c r="F653" s="325">
        <v>28.12</v>
      </c>
      <c r="G653" s="12"/>
      <c r="I653" s="76">
        <v>0.17</v>
      </c>
      <c r="J653" s="98">
        <v>1</v>
      </c>
      <c r="K653" s="52">
        <v>80</v>
      </c>
      <c r="L653" s="52"/>
      <c r="M653" s="53"/>
      <c r="N653" s="80"/>
      <c r="O653" s="29">
        <v>20</v>
      </c>
      <c r="P653" s="31">
        <v>13</v>
      </c>
      <c r="Q653" s="30">
        <v>80</v>
      </c>
      <c r="R653" s="213">
        <v>23</v>
      </c>
      <c r="S653" s="33">
        <v>16</v>
      </c>
      <c r="T653" s="39"/>
      <c r="U653" s="39"/>
      <c r="V653" s="39"/>
      <c r="W653" s="39"/>
      <c r="Y653" s="64"/>
      <c r="Z653" s="65"/>
      <c r="AA653" s="66"/>
      <c r="AB653" s="67"/>
      <c r="AC653" s="67"/>
      <c r="AD653" s="68"/>
      <c r="AE653" s="242"/>
    </row>
    <row r="654" spans="1:52" x14ac:dyDescent="0.25">
      <c r="A654" s="169" t="s">
        <v>2046</v>
      </c>
      <c r="B654" s="170">
        <v>8433375074031</v>
      </c>
      <c r="C654" s="171" t="s">
        <v>154</v>
      </c>
      <c r="D654" s="172" t="s">
        <v>2040</v>
      </c>
      <c r="E654" s="174" t="s">
        <v>147</v>
      </c>
      <c r="F654" s="326">
        <v>43.43</v>
      </c>
      <c r="G654" s="12"/>
      <c r="I654" s="77">
        <v>0.255</v>
      </c>
      <c r="J654" s="99">
        <v>1</v>
      </c>
      <c r="K654" s="55">
        <v>50</v>
      </c>
      <c r="L654" s="55"/>
      <c r="M654" s="56"/>
      <c r="N654" s="80"/>
      <c r="O654" s="34">
        <v>25</v>
      </c>
      <c r="P654" s="36">
        <v>17</v>
      </c>
      <c r="Q654" s="35">
        <v>90</v>
      </c>
      <c r="R654" s="214">
        <v>26</v>
      </c>
      <c r="S654" s="38">
        <v>18</v>
      </c>
      <c r="T654" s="39"/>
      <c r="U654" s="39"/>
      <c r="V654" s="39"/>
      <c r="W654" s="39"/>
      <c r="Y654" s="69"/>
      <c r="Z654" s="70"/>
      <c r="AA654" s="71"/>
      <c r="AB654" s="67"/>
      <c r="AC654" s="67"/>
      <c r="AD654" s="68"/>
      <c r="AE654" s="242"/>
    </row>
    <row r="655" spans="1:52" x14ac:dyDescent="0.25">
      <c r="A655" s="165" t="s">
        <v>2047</v>
      </c>
      <c r="B655" s="166">
        <v>8433375074048</v>
      </c>
      <c r="C655" s="167" t="s">
        <v>154</v>
      </c>
      <c r="D655" s="168" t="s">
        <v>2041</v>
      </c>
      <c r="E655" s="173" t="s">
        <v>147</v>
      </c>
      <c r="F655" s="325">
        <v>41.16</v>
      </c>
      <c r="G655" s="12"/>
      <c r="I655" s="76">
        <v>0.32500000000000001</v>
      </c>
      <c r="J655" s="98">
        <v>1</v>
      </c>
      <c r="K655" s="52">
        <v>50</v>
      </c>
      <c r="L655" s="52"/>
      <c r="M655" s="53"/>
      <c r="N655" s="80"/>
      <c r="O655" s="29">
        <v>32</v>
      </c>
      <c r="P655" s="31">
        <v>22</v>
      </c>
      <c r="Q655" s="30">
        <v>100</v>
      </c>
      <c r="R655" s="213">
        <v>29</v>
      </c>
      <c r="S655" s="33">
        <v>20</v>
      </c>
      <c r="T655" s="39"/>
      <c r="U655" s="39"/>
      <c r="V655" s="39"/>
      <c r="W655" s="39"/>
      <c r="Y655" s="64"/>
      <c r="Z655" s="65"/>
      <c r="AA655" s="66"/>
      <c r="AB655" s="67"/>
      <c r="AC655" s="67"/>
      <c r="AD655" s="68"/>
      <c r="AE655" s="242"/>
    </row>
    <row r="656" spans="1:52" x14ac:dyDescent="0.25">
      <c r="A656" s="169" t="s">
        <v>2048</v>
      </c>
      <c r="B656" s="170">
        <v>8433375074055</v>
      </c>
      <c r="C656" s="171" t="s">
        <v>154</v>
      </c>
      <c r="D656" s="172" t="s">
        <v>2042</v>
      </c>
      <c r="E656" s="174" t="s">
        <v>147</v>
      </c>
      <c r="F656" s="326">
        <v>83.11</v>
      </c>
      <c r="G656" s="12"/>
      <c r="I656" s="77">
        <v>0.47799999999999998</v>
      </c>
      <c r="J656" s="99">
        <v>1</v>
      </c>
      <c r="K656" s="55">
        <v>25</v>
      </c>
      <c r="L656" s="55"/>
      <c r="M656" s="56"/>
      <c r="N656" s="80"/>
      <c r="O656" s="34">
        <v>40</v>
      </c>
      <c r="P656" s="36">
        <v>27</v>
      </c>
      <c r="Q656" s="35">
        <v>110</v>
      </c>
      <c r="R656" s="214">
        <v>32</v>
      </c>
      <c r="S656" s="38">
        <v>22</v>
      </c>
      <c r="T656" s="39"/>
      <c r="U656" s="39"/>
      <c r="V656" s="39"/>
      <c r="W656" s="39"/>
      <c r="Y656" s="69"/>
      <c r="Z656" s="70"/>
      <c r="AA656" s="71"/>
      <c r="AB656" s="67"/>
      <c r="AC656" s="67"/>
      <c r="AD656" s="68"/>
      <c r="AE656" s="242"/>
    </row>
    <row r="657" spans="1:52" x14ac:dyDescent="0.25">
      <c r="A657" s="165" t="s">
        <v>2049</v>
      </c>
      <c r="B657" s="166">
        <v>8433375074062</v>
      </c>
      <c r="C657" s="167" t="s">
        <v>154</v>
      </c>
      <c r="D657" s="168" t="s">
        <v>2043</v>
      </c>
      <c r="E657" s="173" t="s">
        <v>147</v>
      </c>
      <c r="F657" s="325">
        <v>87.24</v>
      </c>
      <c r="G657" s="12"/>
      <c r="I657" s="76">
        <v>0.62</v>
      </c>
      <c r="J657" s="98">
        <v>1</v>
      </c>
      <c r="K657" s="52">
        <v>20</v>
      </c>
      <c r="L657" s="52"/>
      <c r="M657" s="53"/>
      <c r="N657" s="80"/>
      <c r="O657" s="29">
        <v>50</v>
      </c>
      <c r="P657" s="31">
        <v>34</v>
      </c>
      <c r="Q657" s="30">
        <v>124</v>
      </c>
      <c r="R657" s="213">
        <v>36</v>
      </c>
      <c r="S657" s="33">
        <v>25</v>
      </c>
      <c r="T657" s="39"/>
      <c r="U657" s="39"/>
      <c r="V657" s="39"/>
      <c r="W657" s="39"/>
      <c r="Y657" s="64"/>
      <c r="Z657" s="65"/>
      <c r="AA657" s="66"/>
      <c r="AB657" s="67"/>
      <c r="AC657" s="67"/>
      <c r="AD657" s="68"/>
      <c r="AE657" s="242"/>
    </row>
    <row r="658" spans="1:52" x14ac:dyDescent="0.25">
      <c r="A658" s="169" t="s">
        <v>2050</v>
      </c>
      <c r="B658" s="170">
        <v>8433375074079</v>
      </c>
      <c r="C658" s="171" t="s">
        <v>154</v>
      </c>
      <c r="D658" s="172" t="s">
        <v>2044</v>
      </c>
      <c r="E658" s="174" t="s">
        <v>147</v>
      </c>
      <c r="F658" s="326">
        <v>90.8</v>
      </c>
      <c r="G658" s="12"/>
      <c r="I658" s="77">
        <v>0.91</v>
      </c>
      <c r="J658" s="99">
        <v>1</v>
      </c>
      <c r="K658" s="55">
        <v>15</v>
      </c>
      <c r="L658" s="55"/>
      <c r="M658" s="56"/>
      <c r="N658" s="80"/>
      <c r="O658" s="34">
        <v>63</v>
      </c>
      <c r="P658" s="36">
        <v>41</v>
      </c>
      <c r="Q658" s="35">
        <v>136</v>
      </c>
      <c r="R658" s="214">
        <v>37</v>
      </c>
      <c r="S658" s="38">
        <v>30</v>
      </c>
      <c r="T658" s="39"/>
      <c r="U658" s="39"/>
      <c r="V658" s="39"/>
      <c r="W658" s="39"/>
      <c r="Y658" s="69"/>
      <c r="Z658" s="70"/>
      <c r="AA658" s="71"/>
      <c r="AB658" s="67"/>
      <c r="AC658" s="67"/>
      <c r="AD658" s="68"/>
      <c r="AE658" s="242"/>
    </row>
    <row r="659" spans="1:52" x14ac:dyDescent="0.25">
      <c r="A659" s="20"/>
      <c r="B659" s="21"/>
      <c r="C659" s="10"/>
      <c r="D659" s="20"/>
      <c r="E659" s="24"/>
      <c r="F659" s="327"/>
      <c r="G659"/>
      <c r="I659" s="17"/>
      <c r="J659" s="10"/>
      <c r="K659" s="10"/>
      <c r="L659" s="10"/>
      <c r="M659" s="24"/>
      <c r="N659" s="81"/>
      <c r="O659" s="39"/>
      <c r="P659" s="48"/>
      <c r="Q659" s="49"/>
      <c r="R659" s="217"/>
      <c r="S659" s="39"/>
      <c r="T659" s="39"/>
      <c r="U659" s="39"/>
      <c r="V659" s="39"/>
      <c r="W659" s="39"/>
      <c r="Y659" s="192"/>
      <c r="Z659" s="192"/>
      <c r="AA659" s="192"/>
      <c r="AB659" s="193"/>
      <c r="AC659" s="193"/>
      <c r="AD659" s="201"/>
      <c r="AE659" s="242"/>
    </row>
    <row r="660" spans="1:52" x14ac:dyDescent="0.25">
      <c r="A660" s="20"/>
      <c r="B660" s="21"/>
      <c r="C660" s="10"/>
      <c r="D660" s="20"/>
      <c r="E660" s="24"/>
      <c r="F660" s="327"/>
      <c r="G660"/>
      <c r="I660" s="17"/>
      <c r="J660" s="10"/>
      <c r="K660" s="10"/>
      <c r="L660" s="10"/>
      <c r="M660" s="24"/>
      <c r="O660" s="39"/>
      <c r="P660" s="48"/>
      <c r="Q660" s="49"/>
      <c r="R660" s="217"/>
      <c r="S660" s="39"/>
      <c r="T660" s="39"/>
      <c r="U660" s="39"/>
      <c r="V660" s="39"/>
      <c r="W660" s="39"/>
      <c r="Y660" s="192"/>
      <c r="Z660" s="192"/>
      <c r="AA660" s="192"/>
      <c r="AB660" s="193"/>
      <c r="AC660" s="193"/>
      <c r="AD660" s="201"/>
      <c r="AE660" s="242"/>
    </row>
    <row r="661" spans="1:52" ht="51" customHeight="1" x14ac:dyDescent="0.25">
      <c r="A661" s="2" t="s">
        <v>22</v>
      </c>
      <c r="B661" s="114" t="s">
        <v>23</v>
      </c>
      <c r="C661" s="2" t="s">
        <v>24</v>
      </c>
      <c r="D661" s="2" t="s">
        <v>25</v>
      </c>
      <c r="E661" s="2" t="s">
        <v>26</v>
      </c>
      <c r="F661" s="324" t="s">
        <v>138</v>
      </c>
      <c r="G661" s="2" t="s">
        <v>1</v>
      </c>
      <c r="H661" s="80"/>
      <c r="I661" s="57" t="s">
        <v>121</v>
      </c>
      <c r="J661" s="93" t="s">
        <v>122</v>
      </c>
      <c r="K661" s="59" t="s">
        <v>123</v>
      </c>
      <c r="L661" s="58" t="s">
        <v>30</v>
      </c>
      <c r="M661" s="162" t="s">
        <v>124</v>
      </c>
      <c r="N661" s="23"/>
      <c r="O661" s="27" t="s">
        <v>139</v>
      </c>
      <c r="P661" s="28" t="s">
        <v>140</v>
      </c>
      <c r="Q661" s="41" t="s">
        <v>313</v>
      </c>
      <c r="R661" s="220" t="s">
        <v>1279</v>
      </c>
      <c r="S661" s="27" t="s">
        <v>1287</v>
      </c>
      <c r="T661" s="97"/>
      <c r="U661" s="97"/>
      <c r="V661" s="97"/>
      <c r="W661" s="97"/>
      <c r="X661" s="23"/>
      <c r="Y661" s="61" t="s">
        <v>34</v>
      </c>
      <c r="Z661" s="61" t="s">
        <v>35</v>
      </c>
      <c r="AA661" s="61" t="s">
        <v>36</v>
      </c>
      <c r="AB661" s="62" t="s">
        <v>37</v>
      </c>
      <c r="AC661" s="62" t="s">
        <v>38</v>
      </c>
      <c r="AD661" s="63" t="s">
        <v>39</v>
      </c>
      <c r="AE661" s="185"/>
      <c r="AZ661" s="15"/>
    </row>
    <row r="662" spans="1:52" x14ac:dyDescent="0.25">
      <c r="A662" s="165" t="s">
        <v>1288</v>
      </c>
      <c r="B662" s="166" t="s">
        <v>1289</v>
      </c>
      <c r="C662" s="167" t="s">
        <v>145</v>
      </c>
      <c r="D662" s="168" t="s">
        <v>1290</v>
      </c>
      <c r="E662" s="173" t="s">
        <v>147</v>
      </c>
      <c r="F662" s="325">
        <v>4.13</v>
      </c>
      <c r="G662" s="12"/>
      <c r="H662" s="80"/>
      <c r="I662" s="76">
        <v>5.3999999999999999E-2</v>
      </c>
      <c r="J662" s="100">
        <v>20</v>
      </c>
      <c r="K662" s="52">
        <v>200</v>
      </c>
      <c r="L662" s="52" t="s">
        <v>148</v>
      </c>
      <c r="M662" s="106">
        <v>7200</v>
      </c>
      <c r="N662" s="80"/>
      <c r="O662" s="194" t="s">
        <v>1072</v>
      </c>
      <c r="P662" s="31">
        <v>20</v>
      </c>
      <c r="Q662" s="31" t="s">
        <v>1073</v>
      </c>
      <c r="R662" s="213">
        <v>53</v>
      </c>
      <c r="S662" s="33">
        <v>34</v>
      </c>
      <c r="T662" s="39"/>
      <c r="U662" s="39"/>
      <c r="V662" s="39"/>
      <c r="W662" s="39"/>
      <c r="Y662" s="64">
        <v>3.2399999999999998</v>
      </c>
      <c r="Z662" s="65">
        <v>0.24299999999999999</v>
      </c>
      <c r="AA662" s="66">
        <v>12.42</v>
      </c>
      <c r="AB662" s="67"/>
      <c r="AC662" s="67"/>
      <c r="AD662" s="68"/>
      <c r="AE662" s="185"/>
    </row>
    <row r="663" spans="1:52" x14ac:dyDescent="0.25">
      <c r="A663" s="169" t="s">
        <v>1291</v>
      </c>
      <c r="B663" s="170" t="s">
        <v>1292</v>
      </c>
      <c r="C663" s="171" t="s">
        <v>145</v>
      </c>
      <c r="D663" s="172" t="s">
        <v>1293</v>
      </c>
      <c r="E663" s="174" t="s">
        <v>147</v>
      </c>
      <c r="F663" s="326">
        <v>4.79</v>
      </c>
      <c r="G663" s="12"/>
      <c r="H663" s="80"/>
      <c r="I663" s="77">
        <v>0.11599999999999999</v>
      </c>
      <c r="J663" s="101">
        <v>10</v>
      </c>
      <c r="K663" s="55">
        <v>150</v>
      </c>
      <c r="L663" s="55" t="s">
        <v>148</v>
      </c>
      <c r="M663" s="107">
        <v>5400</v>
      </c>
      <c r="N663" s="80"/>
      <c r="O663" s="195" t="s">
        <v>1085</v>
      </c>
      <c r="P663" s="36">
        <v>25</v>
      </c>
      <c r="Q663" s="36" t="s">
        <v>1073</v>
      </c>
      <c r="R663" s="214">
        <v>59</v>
      </c>
      <c r="S663" s="38">
        <v>36</v>
      </c>
      <c r="T663" s="39"/>
      <c r="U663" s="39"/>
      <c r="V663" s="39"/>
      <c r="W663" s="39"/>
      <c r="Y663" s="69">
        <v>3.1199999999999997</v>
      </c>
      <c r="Z663" s="70">
        <v>0.23399999999999999</v>
      </c>
      <c r="AA663" s="71">
        <v>11.959999999999999</v>
      </c>
      <c r="AB663" s="67"/>
      <c r="AC663" s="67"/>
      <c r="AD663" s="68"/>
      <c r="AE663" s="185"/>
    </row>
    <row r="664" spans="1:52" x14ac:dyDescent="0.25">
      <c r="A664" s="165" t="s">
        <v>1294</v>
      </c>
      <c r="B664" s="166" t="s">
        <v>1295</v>
      </c>
      <c r="C664" s="167" t="s">
        <v>145</v>
      </c>
      <c r="D664" s="168" t="s">
        <v>1296</v>
      </c>
      <c r="E664" s="173" t="s">
        <v>147</v>
      </c>
      <c r="F664" s="325">
        <v>6.62</v>
      </c>
      <c r="G664" s="12"/>
      <c r="H664" s="80"/>
      <c r="I664" s="76">
        <v>0.10799999999999998</v>
      </c>
      <c r="J664" s="100">
        <v>10</v>
      </c>
      <c r="K664" s="52">
        <v>150</v>
      </c>
      <c r="L664" s="52" t="s">
        <v>148</v>
      </c>
      <c r="M664" s="106">
        <v>5400</v>
      </c>
      <c r="N664" s="80"/>
      <c r="O664" s="194" t="s">
        <v>1090</v>
      </c>
      <c r="P664" s="31">
        <v>25</v>
      </c>
      <c r="Q664" s="31" t="s">
        <v>1080</v>
      </c>
      <c r="R664" s="213">
        <v>59</v>
      </c>
      <c r="S664" s="33">
        <v>36</v>
      </c>
      <c r="T664" s="39"/>
      <c r="U664" s="39"/>
      <c r="V664" s="39"/>
      <c r="W664" s="39"/>
      <c r="Y664" s="64">
        <v>4.68</v>
      </c>
      <c r="Z664" s="65">
        <v>0.35099999999999998</v>
      </c>
      <c r="AA664" s="66">
        <v>17.940000000000001</v>
      </c>
      <c r="AB664" s="67"/>
      <c r="AC664" s="67"/>
      <c r="AD664" s="157" t="s">
        <v>62</v>
      </c>
      <c r="AE664" s="185"/>
    </row>
    <row r="665" spans="1:52" x14ac:dyDescent="0.25">
      <c r="A665" s="169" t="s">
        <v>1297</v>
      </c>
      <c r="B665" s="170" t="s">
        <v>1298</v>
      </c>
      <c r="C665" s="171" t="s">
        <v>145</v>
      </c>
      <c r="D665" s="172" t="s">
        <v>1299</v>
      </c>
      <c r="E665" s="174" t="s">
        <v>147</v>
      </c>
      <c r="F665" s="326">
        <v>7.99</v>
      </c>
      <c r="G665" s="12"/>
      <c r="H665" s="80"/>
      <c r="I665" s="77">
        <v>9.8000000000000004E-2</v>
      </c>
      <c r="J665" s="101">
        <v>5</v>
      </c>
      <c r="K665" s="55">
        <v>50</v>
      </c>
      <c r="L665" s="55" t="s">
        <v>148</v>
      </c>
      <c r="M665" s="107">
        <v>1800</v>
      </c>
      <c r="N665" s="80"/>
      <c r="O665" s="195" t="s">
        <v>1095</v>
      </c>
      <c r="P665" s="36">
        <v>32</v>
      </c>
      <c r="Q665" s="36" t="s">
        <v>1080</v>
      </c>
      <c r="R665" s="214">
        <v>72</v>
      </c>
      <c r="S665" s="38">
        <v>38</v>
      </c>
      <c r="T665" s="39"/>
      <c r="U665" s="39"/>
      <c r="V665" s="39"/>
      <c r="W665" s="39"/>
      <c r="Y665" s="69">
        <v>10.200000000000001</v>
      </c>
      <c r="Z665" s="70">
        <v>0.76500000000000001</v>
      </c>
      <c r="AA665" s="71">
        <v>39.1</v>
      </c>
      <c r="AB665" s="67"/>
      <c r="AC665" s="67"/>
      <c r="AD665" s="68"/>
      <c r="AE665" s="185"/>
    </row>
    <row r="666" spans="1:52" x14ac:dyDescent="0.25">
      <c r="A666" s="165" t="s">
        <v>1300</v>
      </c>
      <c r="B666" s="166" t="s">
        <v>1301</v>
      </c>
      <c r="C666" s="167" t="s">
        <v>145</v>
      </c>
      <c r="D666" s="168" t="s">
        <v>1302</v>
      </c>
      <c r="E666" s="173" t="s">
        <v>147</v>
      </c>
      <c r="F666" s="325">
        <v>16.46</v>
      </c>
      <c r="G666" s="12"/>
      <c r="H666" s="80"/>
      <c r="I666" s="196">
        <v>0.17699999999999999</v>
      </c>
      <c r="J666" s="100">
        <v>5</v>
      </c>
      <c r="K666" s="52">
        <v>50</v>
      </c>
      <c r="L666" s="52" t="s">
        <v>148</v>
      </c>
      <c r="M666" s="106">
        <v>1800</v>
      </c>
      <c r="N666" s="81"/>
      <c r="O666" s="194" t="s">
        <v>1100</v>
      </c>
      <c r="P666" s="31">
        <v>32</v>
      </c>
      <c r="Q666" s="31" t="s">
        <v>1101</v>
      </c>
      <c r="R666" s="213">
        <v>60</v>
      </c>
      <c r="S666" s="33">
        <v>45</v>
      </c>
      <c r="T666" s="39"/>
      <c r="U666" s="39"/>
      <c r="V666" s="39"/>
      <c r="W666" s="39"/>
      <c r="Y666" s="64">
        <v>6.6</v>
      </c>
      <c r="Z666" s="65">
        <v>0.495</v>
      </c>
      <c r="AA666" s="66">
        <v>25.3</v>
      </c>
      <c r="AB666" s="67"/>
      <c r="AC666" s="67"/>
      <c r="AD666" s="68"/>
      <c r="AE666" s="185"/>
    </row>
    <row r="667" spans="1:52" x14ac:dyDescent="0.25">
      <c r="A667" s="20"/>
      <c r="B667" s="21"/>
      <c r="C667" s="10"/>
      <c r="D667" s="20"/>
      <c r="E667" s="24"/>
      <c r="F667" s="327"/>
      <c r="G667"/>
      <c r="I667" s="17"/>
      <c r="K667" s="10"/>
      <c r="L667" s="10"/>
      <c r="M667" s="24"/>
      <c r="O667" s="48"/>
      <c r="P667" s="48"/>
      <c r="Q667" s="48"/>
      <c r="R667" s="217"/>
      <c r="S667" s="39"/>
      <c r="T667" s="39"/>
      <c r="U667" s="39"/>
      <c r="V667" s="39"/>
      <c r="W667" s="39"/>
      <c r="Y667" s="192"/>
      <c r="Z667" s="192"/>
      <c r="AA667" s="192"/>
      <c r="AB667" s="193"/>
      <c r="AC667" s="193"/>
      <c r="AD667" s="201"/>
      <c r="AE667" s="242"/>
    </row>
    <row r="668" spans="1:52" x14ac:dyDescent="0.25">
      <c r="A668" s="20"/>
      <c r="B668" s="21"/>
      <c r="C668" s="10"/>
      <c r="D668" s="20"/>
      <c r="E668" s="24"/>
      <c r="F668" s="327"/>
      <c r="G668"/>
      <c r="I668" s="17"/>
      <c r="K668" s="10"/>
      <c r="L668" s="10"/>
      <c r="M668" s="24"/>
      <c r="O668" s="48"/>
      <c r="P668" s="48"/>
      <c r="Q668" s="48"/>
      <c r="R668" s="217"/>
      <c r="S668" s="39"/>
      <c r="T668" s="39"/>
      <c r="U668" s="39"/>
      <c r="V668" s="39"/>
      <c r="W668" s="39"/>
      <c r="Y668" s="192"/>
      <c r="Z668" s="192"/>
      <c r="AA668" s="192"/>
      <c r="AB668" s="193"/>
      <c r="AC668" s="193"/>
      <c r="AD668" s="201"/>
      <c r="AE668" s="242"/>
    </row>
    <row r="669" spans="1:52" ht="51" customHeight="1" x14ac:dyDescent="0.25">
      <c r="A669" s="2" t="s">
        <v>22</v>
      </c>
      <c r="B669" s="114" t="s">
        <v>23</v>
      </c>
      <c r="C669" s="2" t="s">
        <v>24</v>
      </c>
      <c r="D669" s="2" t="s">
        <v>25</v>
      </c>
      <c r="E669" s="2" t="s">
        <v>26</v>
      </c>
      <c r="F669" s="324" t="s">
        <v>138</v>
      </c>
      <c r="G669" s="2" t="s">
        <v>1</v>
      </c>
      <c r="H669" s="80"/>
      <c r="I669" s="57" t="s">
        <v>121</v>
      </c>
      <c r="J669" s="93" t="s">
        <v>122</v>
      </c>
      <c r="K669" s="59" t="s">
        <v>123</v>
      </c>
      <c r="L669" s="58" t="s">
        <v>30</v>
      </c>
      <c r="M669" s="162" t="s">
        <v>124</v>
      </c>
      <c r="N669" s="84"/>
      <c r="O669" s="27" t="s">
        <v>2013</v>
      </c>
      <c r="P669" s="27" t="s">
        <v>2018</v>
      </c>
      <c r="Q669" s="27" t="s">
        <v>2014</v>
      </c>
      <c r="R669" s="59" t="s">
        <v>33</v>
      </c>
      <c r="S669" s="58" t="s">
        <v>2019</v>
      </c>
      <c r="T669" s="219" t="s">
        <v>2016</v>
      </c>
      <c r="U669" s="27" t="s">
        <v>2020</v>
      </c>
      <c r="V669" s="219" t="s">
        <v>2021</v>
      </c>
      <c r="W669" s="27" t="s">
        <v>2022</v>
      </c>
      <c r="X669" s="23"/>
      <c r="Y669" s="61" t="s">
        <v>34</v>
      </c>
      <c r="Z669" s="61" t="s">
        <v>35</v>
      </c>
      <c r="AA669" s="61" t="s">
        <v>36</v>
      </c>
      <c r="AB669" s="62" t="s">
        <v>37</v>
      </c>
      <c r="AC669" s="62" t="s">
        <v>38</v>
      </c>
      <c r="AD669" s="63" t="s">
        <v>39</v>
      </c>
      <c r="AE669" s="185"/>
      <c r="AZ669" s="15"/>
    </row>
    <row r="670" spans="1:52" x14ac:dyDescent="0.25">
      <c r="A670" t="s">
        <v>2060</v>
      </c>
      <c r="B670" s="166">
        <v>8433375074178</v>
      </c>
      <c r="C670" s="167" t="s">
        <v>145</v>
      </c>
      <c r="D670" s="168" t="s">
        <v>2059</v>
      </c>
      <c r="E670" s="173" t="s">
        <v>147</v>
      </c>
      <c r="F670" s="325">
        <v>5.78</v>
      </c>
      <c r="G670" s="12"/>
      <c r="I670" s="76">
        <v>0.16500000000000001</v>
      </c>
      <c r="J670" s="100">
        <v>10</v>
      </c>
      <c r="K670" s="52">
        <v>80</v>
      </c>
      <c r="L670" s="52"/>
      <c r="M670" s="106"/>
      <c r="N670" s="84"/>
      <c r="O670" s="194">
        <v>25</v>
      </c>
      <c r="P670" s="194" t="s">
        <v>1073</v>
      </c>
      <c r="Q670" s="194">
        <v>35</v>
      </c>
      <c r="R670" s="194">
        <v>35</v>
      </c>
      <c r="S670" s="194">
        <v>36</v>
      </c>
      <c r="T670" s="194">
        <v>16</v>
      </c>
      <c r="U670" s="194">
        <v>17</v>
      </c>
      <c r="V670" s="277">
        <v>19</v>
      </c>
      <c r="W670" s="44">
        <v>19</v>
      </c>
      <c r="X670" s="23"/>
      <c r="Y670" s="64"/>
      <c r="Z670" s="65"/>
      <c r="AA670" s="66"/>
      <c r="AB670" s="67"/>
      <c r="AC670" s="67"/>
      <c r="AD670" s="68"/>
      <c r="AE670" s="242"/>
      <c r="AZ670" s="15"/>
    </row>
    <row r="671" spans="1:52" x14ac:dyDescent="0.25">
      <c r="A671" s="20"/>
      <c r="B671" s="21"/>
      <c r="C671" s="10"/>
      <c r="D671" s="20"/>
      <c r="E671" s="24"/>
      <c r="F671" s="327"/>
      <c r="G671"/>
      <c r="I671" s="17"/>
      <c r="J671" s="10"/>
      <c r="K671" s="10"/>
      <c r="L671" s="10"/>
      <c r="M671" s="24"/>
      <c r="O671" s="39"/>
      <c r="P671" s="48"/>
      <c r="Q671" s="49"/>
      <c r="R671" s="217"/>
      <c r="S671" s="39"/>
      <c r="T671" s="39"/>
      <c r="U671" s="39"/>
      <c r="V671" s="39"/>
      <c r="W671" s="39"/>
      <c r="Y671" s="192"/>
      <c r="Z671" s="192"/>
      <c r="AA671" s="192"/>
      <c r="AB671" s="193"/>
      <c r="AC671" s="193"/>
      <c r="AD671" s="201"/>
      <c r="AE671" s="242"/>
    </row>
    <row r="672" spans="1:52" x14ac:dyDescent="0.25">
      <c r="C672" t="s">
        <v>210</v>
      </c>
      <c r="D672"/>
      <c r="F672" s="327"/>
      <c r="G672" s="13"/>
      <c r="I672" s="17"/>
      <c r="L672" s="10"/>
      <c r="AE672" s="242"/>
      <c r="AZ672" s="15"/>
    </row>
    <row r="673" spans="1:52" ht="51" customHeight="1" x14ac:dyDescent="0.25">
      <c r="A673" s="2" t="s">
        <v>22</v>
      </c>
      <c r="B673" s="114" t="s">
        <v>23</v>
      </c>
      <c r="C673" s="2" t="s">
        <v>24</v>
      </c>
      <c r="D673" s="2" t="s">
        <v>25</v>
      </c>
      <c r="E673" s="2" t="s">
        <v>26</v>
      </c>
      <c r="F673" s="324" t="s">
        <v>138</v>
      </c>
      <c r="G673" s="2" t="s">
        <v>1</v>
      </c>
      <c r="H673" s="80"/>
      <c r="I673" s="57" t="s">
        <v>121</v>
      </c>
      <c r="J673" s="93" t="s">
        <v>122</v>
      </c>
      <c r="K673" s="59" t="s">
        <v>123</v>
      </c>
      <c r="L673" s="58" t="s">
        <v>30</v>
      </c>
      <c r="M673" s="162" t="s">
        <v>124</v>
      </c>
      <c r="N673" s="23"/>
      <c r="O673" s="27" t="s">
        <v>312</v>
      </c>
      <c r="P673" s="28" t="s">
        <v>1277</v>
      </c>
      <c r="Q673" s="41" t="s">
        <v>1278</v>
      </c>
      <c r="R673" s="220" t="s">
        <v>1279</v>
      </c>
      <c r="S673" s="27" t="s">
        <v>1280</v>
      </c>
      <c r="T673" s="97"/>
      <c r="U673" s="97"/>
      <c r="V673" s="97"/>
      <c r="W673" s="97"/>
      <c r="X673" s="23"/>
      <c r="Y673" s="61" t="s">
        <v>34</v>
      </c>
      <c r="Z673" s="61" t="s">
        <v>35</v>
      </c>
      <c r="AA673" s="61" t="s">
        <v>36</v>
      </c>
      <c r="AB673" s="62" t="s">
        <v>37</v>
      </c>
      <c r="AC673" s="62" t="s">
        <v>38</v>
      </c>
      <c r="AD673" s="63" t="s">
        <v>39</v>
      </c>
      <c r="AE673" s="185"/>
      <c r="AZ673" s="15"/>
    </row>
    <row r="674" spans="1:52" x14ac:dyDescent="0.25">
      <c r="A674" s="165" t="s">
        <v>1281</v>
      </c>
      <c r="B674" s="166" t="s">
        <v>1282</v>
      </c>
      <c r="C674" s="167" t="s">
        <v>145</v>
      </c>
      <c r="D674" s="168" t="s">
        <v>1283</v>
      </c>
      <c r="E674" s="173" t="s">
        <v>147</v>
      </c>
      <c r="F674" s="325">
        <v>4.38</v>
      </c>
      <c r="G674" s="82"/>
      <c r="H674" s="80"/>
      <c r="I674" s="76">
        <v>8.6139999999999994E-2</v>
      </c>
      <c r="J674" s="100">
        <v>10</v>
      </c>
      <c r="K674" s="52">
        <v>120</v>
      </c>
      <c r="L674" s="52" t="s">
        <v>148</v>
      </c>
      <c r="M674" s="53">
        <v>4320</v>
      </c>
      <c r="N674" s="80"/>
      <c r="O674" s="31" t="s">
        <v>1072</v>
      </c>
      <c r="P674" s="31">
        <v>20</v>
      </c>
      <c r="Q674" s="31" t="s">
        <v>1073</v>
      </c>
      <c r="R674" s="213">
        <v>27</v>
      </c>
      <c r="S674" s="33">
        <v>35</v>
      </c>
      <c r="T674" s="39"/>
      <c r="U674" s="39"/>
      <c r="V674" s="39"/>
      <c r="W674" s="39"/>
      <c r="Y674" s="64">
        <v>5.1683999999999992</v>
      </c>
      <c r="Z674" s="65">
        <v>0.38763000000000003</v>
      </c>
      <c r="AA674" s="66">
        <v>19.812199999999997</v>
      </c>
      <c r="AB674" s="67"/>
      <c r="AC674" s="67"/>
      <c r="AD674" s="68"/>
      <c r="AE674" s="185"/>
    </row>
    <row r="675" spans="1:52" x14ac:dyDescent="0.25">
      <c r="A675" s="169" t="s">
        <v>1284</v>
      </c>
      <c r="B675" s="170" t="s">
        <v>1285</v>
      </c>
      <c r="C675" s="171" t="s">
        <v>145</v>
      </c>
      <c r="D675" s="172" t="s">
        <v>1286</v>
      </c>
      <c r="E675" s="174" t="s">
        <v>147</v>
      </c>
      <c r="F675" s="326">
        <v>4.8600000000000003</v>
      </c>
      <c r="G675" s="82"/>
      <c r="H675" s="80"/>
      <c r="I675" s="197">
        <v>0.06</v>
      </c>
      <c r="J675" s="101">
        <v>15</v>
      </c>
      <c r="K675" s="55">
        <v>120</v>
      </c>
      <c r="L675" s="55" t="s">
        <v>148</v>
      </c>
      <c r="M675" s="56">
        <v>4320</v>
      </c>
      <c r="N675" s="81"/>
      <c r="O675" s="36" t="s">
        <v>1085</v>
      </c>
      <c r="P675" s="36">
        <v>25</v>
      </c>
      <c r="Q675" s="36" t="s">
        <v>1073</v>
      </c>
      <c r="R675" s="214">
        <v>28</v>
      </c>
      <c r="S675" s="38">
        <v>35</v>
      </c>
      <c r="T675" s="39"/>
      <c r="U675" s="39"/>
      <c r="V675" s="39"/>
      <c r="W675" s="39"/>
      <c r="Y675" s="69">
        <v>3.5999999999999996</v>
      </c>
      <c r="Z675" s="70">
        <v>0.27</v>
      </c>
      <c r="AA675" s="71">
        <v>13.799999999999999</v>
      </c>
      <c r="AB675" s="67"/>
      <c r="AC675" s="67"/>
      <c r="AD675" s="157" t="s">
        <v>62</v>
      </c>
      <c r="AE675" s="185"/>
    </row>
    <row r="676" spans="1:52" x14ac:dyDescent="0.25">
      <c r="A676" s="20"/>
      <c r="B676" s="21"/>
      <c r="C676" s="10"/>
      <c r="D676" s="20"/>
      <c r="E676" s="24"/>
      <c r="F676" s="327"/>
      <c r="G676"/>
      <c r="I676" s="17"/>
      <c r="K676" s="10"/>
      <c r="L676" s="10"/>
      <c r="M676" s="24"/>
      <c r="O676" s="48"/>
      <c r="P676" s="48"/>
      <c r="Q676" s="48"/>
      <c r="R676" s="217"/>
      <c r="S676" s="39"/>
      <c r="T676" s="39"/>
      <c r="U676" s="39"/>
      <c r="V676" s="39"/>
      <c r="W676" s="39"/>
      <c r="Y676" s="192"/>
      <c r="Z676" s="192"/>
      <c r="AA676" s="192"/>
      <c r="AB676" s="193"/>
      <c r="AC676" s="193"/>
      <c r="AD676" s="190"/>
      <c r="AE676" s="242"/>
    </row>
    <row r="677" spans="1:52" x14ac:dyDescent="0.25">
      <c r="A677" s="20"/>
      <c r="B677" s="21"/>
      <c r="C677" s="10"/>
      <c r="D677" s="20"/>
      <c r="E677" s="24"/>
      <c r="F677" s="327"/>
      <c r="G677"/>
      <c r="I677" s="17"/>
      <c r="K677" s="10"/>
      <c r="L677" s="10"/>
      <c r="M677" s="24"/>
      <c r="O677" s="48"/>
      <c r="P677" s="48"/>
      <c r="Q677" s="48"/>
      <c r="R677" s="217"/>
      <c r="S677" s="39"/>
      <c r="T677" s="39"/>
      <c r="U677" s="39"/>
      <c r="V677" s="39"/>
      <c r="W677" s="39"/>
      <c r="Y677" s="192"/>
      <c r="Z677" s="192"/>
      <c r="AA677" s="192"/>
      <c r="AB677" s="193"/>
      <c r="AC677" s="193"/>
      <c r="AD677" s="190"/>
      <c r="AE677" s="242"/>
    </row>
    <row r="678" spans="1:52" ht="51" customHeight="1" x14ac:dyDescent="0.25">
      <c r="A678" s="2" t="s">
        <v>22</v>
      </c>
      <c r="B678" s="114" t="s">
        <v>23</v>
      </c>
      <c r="C678" s="2" t="s">
        <v>24</v>
      </c>
      <c r="D678" s="2" t="s">
        <v>25</v>
      </c>
      <c r="E678" s="2" t="s">
        <v>26</v>
      </c>
      <c r="F678" s="324" t="s">
        <v>138</v>
      </c>
      <c r="G678" s="2" t="s">
        <v>1</v>
      </c>
      <c r="H678" s="80"/>
      <c r="I678" s="57" t="s">
        <v>121</v>
      </c>
      <c r="J678" s="93" t="s">
        <v>122</v>
      </c>
      <c r="K678" s="59" t="s">
        <v>123</v>
      </c>
      <c r="L678" s="58" t="s">
        <v>30</v>
      </c>
      <c r="M678" s="162" t="s">
        <v>124</v>
      </c>
      <c r="N678" s="23"/>
      <c r="O678" s="27" t="s">
        <v>2013</v>
      </c>
      <c r="P678" s="27" t="s">
        <v>2018</v>
      </c>
      <c r="Q678" s="59" t="s">
        <v>33</v>
      </c>
      <c r="R678" s="58" t="s">
        <v>2019</v>
      </c>
      <c r="S678" s="219" t="s">
        <v>2021</v>
      </c>
      <c r="T678" s="219" t="s">
        <v>2016</v>
      </c>
      <c r="U678" s="97"/>
      <c r="V678" s="97"/>
      <c r="W678" s="97"/>
      <c r="X678" s="23"/>
      <c r="Y678" s="61" t="s">
        <v>34</v>
      </c>
      <c r="Z678" s="61" t="s">
        <v>35</v>
      </c>
      <c r="AA678" s="61" t="s">
        <v>36</v>
      </c>
      <c r="AB678" s="62" t="s">
        <v>37</v>
      </c>
      <c r="AC678" s="62" t="s">
        <v>38</v>
      </c>
      <c r="AD678" s="63" t="s">
        <v>39</v>
      </c>
      <c r="AE678" s="185"/>
      <c r="AZ678" s="15"/>
    </row>
    <row r="679" spans="1:52" x14ac:dyDescent="0.25">
      <c r="A679" s="165" t="s">
        <v>2063</v>
      </c>
      <c r="B679" s="166">
        <v>8433375074185</v>
      </c>
      <c r="C679" s="167" t="s">
        <v>154</v>
      </c>
      <c r="D679" s="168" t="s">
        <v>2061</v>
      </c>
      <c r="E679" s="173" t="s">
        <v>147</v>
      </c>
      <c r="F679" s="325">
        <v>11.66</v>
      </c>
      <c r="G679" s="82"/>
      <c r="I679" s="76">
        <v>0.17699999999999999</v>
      </c>
      <c r="J679" s="100">
        <v>1</v>
      </c>
      <c r="K679" s="52"/>
      <c r="L679" s="52"/>
      <c r="M679" s="53"/>
      <c r="N679" s="80"/>
      <c r="O679" s="194">
        <v>20</v>
      </c>
      <c r="P679" s="31" t="s">
        <v>1073</v>
      </c>
      <c r="Q679" s="31">
        <v>150</v>
      </c>
      <c r="R679" s="213">
        <v>18.75</v>
      </c>
      <c r="S679" s="33">
        <v>15</v>
      </c>
      <c r="T679" s="31">
        <v>15</v>
      </c>
      <c r="U679" s="39"/>
      <c r="V679" s="39"/>
      <c r="W679" s="39"/>
      <c r="Y679" s="64"/>
      <c r="Z679" s="65"/>
      <c r="AA679" s="66"/>
      <c r="AB679" s="67"/>
      <c r="AC679" s="67"/>
      <c r="AD679" s="68"/>
      <c r="AE679" s="242"/>
    </row>
    <row r="680" spans="1:52" x14ac:dyDescent="0.25">
      <c r="A680" s="169" t="s">
        <v>2064</v>
      </c>
      <c r="B680" s="170">
        <v>8433375074192</v>
      </c>
      <c r="C680" s="171" t="s">
        <v>154</v>
      </c>
      <c r="D680" s="172" t="s">
        <v>2062</v>
      </c>
      <c r="E680" s="174" t="s">
        <v>147</v>
      </c>
      <c r="F680" s="326">
        <v>11.85</v>
      </c>
      <c r="G680" s="82"/>
      <c r="I680" s="197">
        <v>0.17299999999999999</v>
      </c>
      <c r="J680" s="101">
        <v>1</v>
      </c>
      <c r="K680" s="55"/>
      <c r="L680" s="55"/>
      <c r="M680" s="56"/>
      <c r="N680" s="80"/>
      <c r="O680" s="195">
        <v>25</v>
      </c>
      <c r="P680" s="36" t="s">
        <v>1073</v>
      </c>
      <c r="Q680" s="36">
        <v>150</v>
      </c>
      <c r="R680" s="214">
        <v>18.75</v>
      </c>
      <c r="S680" s="38">
        <v>15</v>
      </c>
      <c r="T680" s="36">
        <v>15</v>
      </c>
      <c r="U680" s="39"/>
      <c r="V680" s="39"/>
      <c r="W680" s="39"/>
      <c r="Y680" s="69"/>
      <c r="Z680" s="70"/>
      <c r="AA680" s="71"/>
      <c r="AB680" s="67"/>
      <c r="AC680" s="67"/>
      <c r="AD680" s="157"/>
      <c r="AE680" s="242"/>
    </row>
    <row r="681" spans="1:52" x14ac:dyDescent="0.25">
      <c r="C681" t="s">
        <v>210</v>
      </c>
      <c r="D681"/>
      <c r="F681" s="327"/>
      <c r="G681" s="13"/>
      <c r="I681" s="17"/>
      <c r="L681" s="10"/>
      <c r="AE681" s="242"/>
      <c r="AZ681" s="15"/>
    </row>
    <row r="682" spans="1:52" x14ac:dyDescent="0.25">
      <c r="C682" t="s">
        <v>210</v>
      </c>
      <c r="D682"/>
      <c r="F682" s="327"/>
      <c r="G682" s="13"/>
      <c r="I682" s="17"/>
      <c r="L682" s="10"/>
      <c r="AE682" s="242"/>
      <c r="AZ682" s="15"/>
    </row>
    <row r="683" spans="1:52" ht="51" customHeight="1" x14ac:dyDescent="0.25">
      <c r="A683" s="2" t="s">
        <v>22</v>
      </c>
      <c r="B683" s="114" t="s">
        <v>23</v>
      </c>
      <c r="C683" s="2" t="s">
        <v>24</v>
      </c>
      <c r="D683" s="2" t="s">
        <v>25</v>
      </c>
      <c r="E683" s="2" t="s">
        <v>26</v>
      </c>
      <c r="F683" s="324" t="s">
        <v>138</v>
      </c>
      <c r="G683" s="275" t="s">
        <v>1</v>
      </c>
      <c r="I683" s="57" t="s">
        <v>121</v>
      </c>
      <c r="J683" s="93" t="s">
        <v>122</v>
      </c>
      <c r="K683" s="59" t="s">
        <v>123</v>
      </c>
      <c r="L683" s="58" t="s">
        <v>30</v>
      </c>
      <c r="M683" s="162" t="s">
        <v>124</v>
      </c>
      <c r="N683" s="199"/>
      <c r="O683" s="27" t="s">
        <v>139</v>
      </c>
      <c r="P683" s="28" t="s">
        <v>140</v>
      </c>
      <c r="Q683" s="41" t="s">
        <v>313</v>
      </c>
      <c r="R683" s="220" t="s">
        <v>1279</v>
      </c>
      <c r="S683" s="27" t="s">
        <v>1287</v>
      </c>
      <c r="T683" s="97"/>
      <c r="U683" s="97"/>
      <c r="V683" s="97"/>
      <c r="W683" s="97"/>
      <c r="X683" s="23"/>
      <c r="Y683" s="61" t="s">
        <v>34</v>
      </c>
      <c r="Z683" s="61" t="s">
        <v>35</v>
      </c>
      <c r="AA683" s="61" t="s">
        <v>36</v>
      </c>
      <c r="AB683" s="62" t="s">
        <v>37</v>
      </c>
      <c r="AC683" s="62" t="s">
        <v>38</v>
      </c>
      <c r="AD683" s="63" t="s">
        <v>39</v>
      </c>
      <c r="AE683" s="185"/>
      <c r="AZ683" s="15"/>
    </row>
    <row r="684" spans="1:52" x14ac:dyDescent="0.25">
      <c r="A684" s="165" t="s">
        <v>1303</v>
      </c>
      <c r="B684" s="166" t="s">
        <v>1304</v>
      </c>
      <c r="C684" s="167" t="s">
        <v>145</v>
      </c>
      <c r="D684" s="168" t="s">
        <v>1305</v>
      </c>
      <c r="E684" s="173" t="s">
        <v>147</v>
      </c>
      <c r="F684" s="325">
        <v>5.45</v>
      </c>
      <c r="G684" s="12"/>
      <c r="H684" s="80"/>
      <c r="I684" s="76">
        <v>6.8000000000000005E-2</v>
      </c>
      <c r="J684" s="52">
        <v>20</v>
      </c>
      <c r="K684" s="52">
        <v>160</v>
      </c>
      <c r="L684" s="52" t="s">
        <v>148</v>
      </c>
      <c r="M684" s="53">
        <v>5760</v>
      </c>
      <c r="N684" s="79"/>
      <c r="O684" s="32" t="s">
        <v>1072</v>
      </c>
      <c r="P684" s="31">
        <v>20</v>
      </c>
      <c r="Q684" s="31" t="s">
        <v>1073</v>
      </c>
      <c r="R684" s="213">
        <v>53</v>
      </c>
      <c r="S684" s="33">
        <v>46</v>
      </c>
      <c r="T684" s="39"/>
      <c r="U684" s="39"/>
      <c r="V684" s="39"/>
      <c r="W684" s="39"/>
      <c r="Y684" s="64">
        <v>4.08</v>
      </c>
      <c r="Z684" s="65">
        <v>0.30600000000000005</v>
      </c>
      <c r="AA684" s="66">
        <v>15.64</v>
      </c>
      <c r="AB684" s="67"/>
      <c r="AC684" s="67"/>
      <c r="AD684" s="68"/>
      <c r="AE684" s="185"/>
    </row>
    <row r="685" spans="1:52" x14ac:dyDescent="0.25">
      <c r="A685" s="169" t="s">
        <v>1306</v>
      </c>
      <c r="B685" s="170" t="s">
        <v>1307</v>
      </c>
      <c r="C685" s="171" t="s">
        <v>145</v>
      </c>
      <c r="D685" s="172" t="s">
        <v>1308</v>
      </c>
      <c r="E685" s="174" t="s">
        <v>147</v>
      </c>
      <c r="F685" s="326">
        <v>8.09</v>
      </c>
      <c r="G685" s="12"/>
      <c r="H685" s="80"/>
      <c r="I685" s="77">
        <v>0.106</v>
      </c>
      <c r="J685" s="55">
        <v>10</v>
      </c>
      <c r="K685" s="55">
        <v>100</v>
      </c>
      <c r="L685" s="55" t="s">
        <v>148</v>
      </c>
      <c r="M685" s="56">
        <v>3600</v>
      </c>
      <c r="N685" s="80"/>
      <c r="O685" s="37" t="s">
        <v>1079</v>
      </c>
      <c r="P685" s="36">
        <v>20</v>
      </c>
      <c r="Q685" s="36" t="s">
        <v>1080</v>
      </c>
      <c r="R685" s="214">
        <v>59</v>
      </c>
      <c r="S685" s="38">
        <v>51</v>
      </c>
      <c r="T685" s="39"/>
      <c r="U685" s="39"/>
      <c r="V685" s="39"/>
      <c r="W685" s="39"/>
      <c r="Y685" s="69">
        <v>6.3599999999999994</v>
      </c>
      <c r="Z685" s="70">
        <v>0.47699999999999998</v>
      </c>
      <c r="AA685" s="71">
        <v>24.38</v>
      </c>
      <c r="AB685" s="67"/>
      <c r="AC685" s="67"/>
      <c r="AD685" s="68"/>
      <c r="AE685" s="185"/>
    </row>
    <row r="686" spans="1:52" x14ac:dyDescent="0.25">
      <c r="A686" s="165" t="s">
        <v>1309</v>
      </c>
      <c r="B686" s="166" t="s">
        <v>1310</v>
      </c>
      <c r="C686" s="167" t="s">
        <v>145</v>
      </c>
      <c r="D686" s="168" t="s">
        <v>1311</v>
      </c>
      <c r="E686" s="173" t="s">
        <v>147</v>
      </c>
      <c r="F686" s="325">
        <v>7.73</v>
      </c>
      <c r="G686" s="12"/>
      <c r="H686" s="80"/>
      <c r="I686" s="76">
        <v>0.11799999999999999</v>
      </c>
      <c r="J686" s="52">
        <v>10</v>
      </c>
      <c r="K686" s="52">
        <v>100</v>
      </c>
      <c r="L686" s="52" t="s">
        <v>148</v>
      </c>
      <c r="M686" s="53">
        <v>3600</v>
      </c>
      <c r="N686" s="80"/>
      <c r="O686" s="32" t="s">
        <v>1085</v>
      </c>
      <c r="P686" s="31">
        <v>25</v>
      </c>
      <c r="Q686" s="31" t="s">
        <v>1073</v>
      </c>
      <c r="R686" s="213">
        <v>59</v>
      </c>
      <c r="S686" s="33">
        <v>58</v>
      </c>
      <c r="T686" s="39"/>
      <c r="U686" s="39"/>
      <c r="V686" s="39"/>
      <c r="W686" s="39"/>
      <c r="Y686" s="64">
        <v>6.3</v>
      </c>
      <c r="Z686" s="65">
        <v>0.47249999999999998</v>
      </c>
      <c r="AA686" s="66">
        <v>24.15</v>
      </c>
      <c r="AB686" s="67"/>
      <c r="AC686" s="67"/>
      <c r="AD686" s="68"/>
      <c r="AE686" s="185"/>
    </row>
    <row r="687" spans="1:52" x14ac:dyDescent="0.25">
      <c r="A687" s="169" t="s">
        <v>1312</v>
      </c>
      <c r="B687" s="170" t="s">
        <v>1313</v>
      </c>
      <c r="C687" s="171" t="s">
        <v>145</v>
      </c>
      <c r="D687" s="172" t="s">
        <v>1314</v>
      </c>
      <c r="E687" s="174" t="s">
        <v>147</v>
      </c>
      <c r="F687" s="326">
        <v>8.42</v>
      </c>
      <c r="G687" s="12"/>
      <c r="H687" s="80"/>
      <c r="I687" s="77">
        <v>0.13200000000000001</v>
      </c>
      <c r="J687" s="55">
        <v>5</v>
      </c>
      <c r="K687" s="55">
        <v>50</v>
      </c>
      <c r="L687" s="55" t="s">
        <v>148</v>
      </c>
      <c r="M687" s="56">
        <v>1800</v>
      </c>
      <c r="N687" s="80"/>
      <c r="O687" s="37" t="s">
        <v>1090</v>
      </c>
      <c r="P687" s="36">
        <v>25</v>
      </c>
      <c r="Q687" s="36" t="s">
        <v>1080</v>
      </c>
      <c r="R687" s="214">
        <v>59</v>
      </c>
      <c r="S687" s="38">
        <v>51</v>
      </c>
      <c r="T687" s="39"/>
      <c r="U687" s="39"/>
      <c r="V687" s="39"/>
      <c r="W687" s="39"/>
      <c r="Y687" s="69">
        <v>7.92</v>
      </c>
      <c r="Z687" s="70">
        <v>0.59400000000000008</v>
      </c>
      <c r="AA687" s="71">
        <v>30.360000000000003</v>
      </c>
      <c r="AB687" s="67"/>
      <c r="AC687" s="67"/>
      <c r="AD687" s="157" t="s">
        <v>62</v>
      </c>
      <c r="AE687" s="185"/>
    </row>
    <row r="688" spans="1:52" x14ac:dyDescent="0.25">
      <c r="A688" s="165" t="s">
        <v>1315</v>
      </c>
      <c r="B688" s="166" t="s">
        <v>1316</v>
      </c>
      <c r="C688" s="167" t="s">
        <v>145</v>
      </c>
      <c r="D688" s="168" t="s">
        <v>1317</v>
      </c>
      <c r="E688" s="173" t="s">
        <v>147</v>
      </c>
      <c r="F688" s="325">
        <v>9.0500000000000007</v>
      </c>
      <c r="G688" s="12"/>
      <c r="H688" s="80"/>
      <c r="I688" s="76">
        <v>0.122</v>
      </c>
      <c r="J688" s="52">
        <v>5</v>
      </c>
      <c r="K688" s="52">
        <v>50</v>
      </c>
      <c r="L688" s="52" t="s">
        <v>148</v>
      </c>
      <c r="M688" s="53">
        <v>1800</v>
      </c>
      <c r="N688" s="80"/>
      <c r="O688" s="32" t="s">
        <v>1095</v>
      </c>
      <c r="P688" s="31">
        <v>32</v>
      </c>
      <c r="Q688" s="31" t="s">
        <v>1080</v>
      </c>
      <c r="R688" s="213">
        <v>72</v>
      </c>
      <c r="S688" s="33">
        <v>53</v>
      </c>
      <c r="T688" s="39"/>
      <c r="U688" s="39"/>
      <c r="V688" s="39"/>
      <c r="W688" s="39"/>
      <c r="Y688" s="64">
        <v>7.92</v>
      </c>
      <c r="Z688" s="65">
        <v>0.59400000000000008</v>
      </c>
      <c r="AA688" s="66">
        <v>30.360000000000003</v>
      </c>
      <c r="AB688" s="67"/>
      <c r="AC688" s="67"/>
      <c r="AD688" s="157"/>
      <c r="AE688" s="185"/>
    </row>
    <row r="689" spans="1:52" x14ac:dyDescent="0.25">
      <c r="A689" s="169" t="s">
        <v>1318</v>
      </c>
      <c r="B689" s="170" t="s">
        <v>1319</v>
      </c>
      <c r="C689" s="171" t="s">
        <v>145</v>
      </c>
      <c r="D689" s="172" t="s">
        <v>1320</v>
      </c>
      <c r="E689" s="174" t="s">
        <v>147</v>
      </c>
      <c r="F689" s="326">
        <v>17.66</v>
      </c>
      <c r="G689" s="12"/>
      <c r="H689" s="80"/>
      <c r="I689" s="197">
        <v>0.22500000000000001</v>
      </c>
      <c r="J689" s="55">
        <v>5</v>
      </c>
      <c r="K689" s="55">
        <v>50</v>
      </c>
      <c r="L689" s="55" t="s">
        <v>148</v>
      </c>
      <c r="M689" s="56">
        <v>1800</v>
      </c>
      <c r="N689" s="81"/>
      <c r="O689" s="37" t="s">
        <v>1100</v>
      </c>
      <c r="P689" s="36">
        <v>32</v>
      </c>
      <c r="Q689" s="36" t="s">
        <v>1101</v>
      </c>
      <c r="R689" s="214">
        <v>72</v>
      </c>
      <c r="S689" s="38">
        <v>63</v>
      </c>
      <c r="T689" s="39"/>
      <c r="U689" s="39"/>
      <c r="V689" s="39"/>
      <c r="W689" s="39"/>
      <c r="Y689" s="69">
        <v>12</v>
      </c>
      <c r="Z689" s="70">
        <v>0.9</v>
      </c>
      <c r="AA689" s="71">
        <v>46</v>
      </c>
      <c r="AB689" s="67"/>
      <c r="AC689" s="67"/>
      <c r="AD689" s="68"/>
      <c r="AE689" s="185"/>
    </row>
    <row r="690" spans="1:52" x14ac:dyDescent="0.25">
      <c r="C690" t="s">
        <v>210</v>
      </c>
      <c r="D690"/>
      <c r="F690" s="327"/>
      <c r="G690" s="13"/>
      <c r="I690" s="17"/>
      <c r="L690" s="10"/>
      <c r="N690" s="14"/>
      <c r="O690" s="39"/>
      <c r="P690" s="48"/>
      <c r="Q690" s="48"/>
      <c r="R690" s="228"/>
      <c r="S690" s="50"/>
      <c r="T690" s="50"/>
      <c r="U690" s="50"/>
      <c r="V690" s="50"/>
      <c r="W690" s="50"/>
      <c r="AE690" s="185"/>
      <c r="AZ690" s="15"/>
    </row>
    <row r="691" spans="1:52" x14ac:dyDescent="0.25">
      <c r="D691"/>
      <c r="F691" s="327"/>
      <c r="G691" s="13"/>
      <c r="I691" s="17"/>
      <c r="L691" s="10"/>
      <c r="O691" s="39"/>
      <c r="P691" s="48"/>
      <c r="Q691" s="48"/>
      <c r="R691" s="228"/>
      <c r="S691" s="50"/>
      <c r="T691" s="50"/>
      <c r="U691" s="50"/>
      <c r="V691" s="50"/>
      <c r="W691" s="50"/>
      <c r="AE691" s="185"/>
      <c r="AZ691" s="15"/>
    </row>
    <row r="692" spans="1:52" ht="51" customHeight="1" x14ac:dyDescent="0.25">
      <c r="A692" s="2" t="s">
        <v>22</v>
      </c>
      <c r="B692" s="114" t="s">
        <v>23</v>
      </c>
      <c r="C692" s="2" t="s">
        <v>24</v>
      </c>
      <c r="D692" s="2" t="s">
        <v>25</v>
      </c>
      <c r="E692" s="2" t="s">
        <v>26</v>
      </c>
      <c r="F692" s="324" t="s">
        <v>138</v>
      </c>
      <c r="G692" s="275" t="s">
        <v>1</v>
      </c>
      <c r="H692" s="80"/>
      <c r="I692" s="57" t="s">
        <v>121</v>
      </c>
      <c r="J692" s="93" t="s">
        <v>122</v>
      </c>
      <c r="K692" s="59" t="s">
        <v>123</v>
      </c>
      <c r="L692" s="58" t="s">
        <v>30</v>
      </c>
      <c r="M692" s="162" t="s">
        <v>124</v>
      </c>
      <c r="O692" s="27" t="s">
        <v>139</v>
      </c>
      <c r="P692" s="28" t="s">
        <v>140</v>
      </c>
      <c r="Q692" s="41" t="s">
        <v>313</v>
      </c>
      <c r="R692" s="220"/>
      <c r="S692" s="27"/>
      <c r="T692" s="97"/>
      <c r="U692" s="97"/>
      <c r="V692" s="97"/>
      <c r="W692" s="97"/>
      <c r="Y692" s="61" t="s">
        <v>34</v>
      </c>
      <c r="Z692" s="61" t="s">
        <v>35</v>
      </c>
      <c r="AA692" s="61" t="s">
        <v>36</v>
      </c>
      <c r="AB692" s="62" t="s">
        <v>37</v>
      </c>
      <c r="AC692" s="62" t="s">
        <v>38</v>
      </c>
      <c r="AD692" s="63" t="s">
        <v>39</v>
      </c>
      <c r="AE692" s="185"/>
      <c r="AZ692" s="15"/>
    </row>
    <row r="693" spans="1:52" x14ac:dyDescent="0.25">
      <c r="A693" s="165" t="s">
        <v>1321</v>
      </c>
      <c r="B693" s="166" t="s">
        <v>1322</v>
      </c>
      <c r="C693" s="167" t="s">
        <v>145</v>
      </c>
      <c r="D693" s="168" t="s">
        <v>1323</v>
      </c>
      <c r="E693" s="173" t="s">
        <v>147</v>
      </c>
      <c r="F693" s="325">
        <v>18.46</v>
      </c>
      <c r="G693" s="82"/>
      <c r="H693" s="80"/>
      <c r="I693" s="89">
        <v>0.09</v>
      </c>
      <c r="J693" s="102">
        <v>10</v>
      </c>
      <c r="K693" s="31">
        <v>100</v>
      </c>
      <c r="L693" s="52" t="s">
        <v>148</v>
      </c>
      <c r="M693" s="53">
        <v>3600</v>
      </c>
      <c r="N693" s="80"/>
      <c r="O693" s="32" t="s">
        <v>1324</v>
      </c>
      <c r="P693" s="31">
        <v>25</v>
      </c>
      <c r="Q693" s="31" t="s">
        <v>1101</v>
      </c>
      <c r="R693" s="213"/>
      <c r="S693" s="44"/>
      <c r="T693" s="48"/>
      <c r="U693" s="48"/>
      <c r="V693" s="48"/>
      <c r="W693" s="48"/>
      <c r="Y693" s="69">
        <f>60*I693</f>
        <v>5.3999999999999995</v>
      </c>
      <c r="Z693" s="70">
        <f>4.5*I693</f>
        <v>0.40499999999999997</v>
      </c>
      <c r="AA693" s="71">
        <f>247.54*I693</f>
        <v>22.278599999999997</v>
      </c>
      <c r="AB693" s="67"/>
      <c r="AC693" s="67"/>
      <c r="AD693" s="68"/>
      <c r="AE693" s="185"/>
    </row>
    <row r="694" spans="1:52" x14ac:dyDescent="0.25">
      <c r="A694" s="169" t="s">
        <v>1325</v>
      </c>
      <c r="B694" s="170" t="s">
        <v>1326</v>
      </c>
      <c r="C694" s="171" t="s">
        <v>145</v>
      </c>
      <c r="D694" s="172" t="s">
        <v>1327</v>
      </c>
      <c r="E694" s="174" t="s">
        <v>147</v>
      </c>
      <c r="F694" s="326">
        <v>21.26</v>
      </c>
      <c r="G694" s="82"/>
      <c r="H694" s="80"/>
      <c r="I694" s="90">
        <v>0.11799999999999999</v>
      </c>
      <c r="J694" s="103">
        <v>10</v>
      </c>
      <c r="K694" s="36">
        <v>100</v>
      </c>
      <c r="L694" s="55" t="s">
        <v>148</v>
      </c>
      <c r="M694" s="56">
        <v>3600</v>
      </c>
      <c r="N694" s="80"/>
      <c r="O694" s="37" t="s">
        <v>1328</v>
      </c>
      <c r="P694" s="36">
        <v>32</v>
      </c>
      <c r="Q694" s="36" t="s">
        <v>1101</v>
      </c>
      <c r="R694" s="214"/>
      <c r="S694" s="40"/>
      <c r="T694" s="48"/>
      <c r="U694" s="48"/>
      <c r="V694" s="48"/>
      <c r="W694" s="48"/>
      <c r="Y694" s="64">
        <f t="shared" ref="Y694:Y695" si="23">60*I694</f>
        <v>7.08</v>
      </c>
      <c r="Z694" s="65">
        <f t="shared" ref="Z694:Z695" si="24">4.5*I694</f>
        <v>0.53099999999999992</v>
      </c>
      <c r="AA694" s="66">
        <f t="shared" ref="AA694:AA695" si="25">247.54*I694</f>
        <v>29.209719999999997</v>
      </c>
      <c r="AB694" s="67"/>
      <c r="AC694" s="67"/>
      <c r="AD694" s="157" t="s">
        <v>62</v>
      </c>
      <c r="AE694" s="185"/>
    </row>
    <row r="695" spans="1:52" x14ac:dyDescent="0.25">
      <c r="A695" s="165" t="s">
        <v>1329</v>
      </c>
      <c r="B695" s="166" t="s">
        <v>1330</v>
      </c>
      <c r="C695" s="167" t="s">
        <v>145</v>
      </c>
      <c r="D695" s="168" t="s">
        <v>1331</v>
      </c>
      <c r="E695" s="173" t="s">
        <v>147</v>
      </c>
      <c r="F695" s="325">
        <v>32.130000000000003</v>
      </c>
      <c r="G695" s="82"/>
      <c r="H695" s="80"/>
      <c r="I695" s="198">
        <v>0.16400000000000001</v>
      </c>
      <c r="J695" s="102">
        <v>5</v>
      </c>
      <c r="K695" s="31">
        <v>100</v>
      </c>
      <c r="L695" s="52" t="s">
        <v>148</v>
      </c>
      <c r="M695" s="53">
        <v>3600</v>
      </c>
      <c r="N695" s="81"/>
      <c r="O695" s="32" t="s">
        <v>1332</v>
      </c>
      <c r="P695" s="31">
        <v>32</v>
      </c>
      <c r="Q695" s="31" t="s">
        <v>1107</v>
      </c>
      <c r="R695" s="213"/>
      <c r="S695" s="44"/>
      <c r="T695" s="48"/>
      <c r="U695" s="48"/>
      <c r="V695" s="48"/>
      <c r="W695" s="48"/>
      <c r="Y695" s="69">
        <f t="shared" si="23"/>
        <v>9.84</v>
      </c>
      <c r="Z695" s="70">
        <f t="shared" si="24"/>
        <v>0.73799999999999999</v>
      </c>
      <c r="AA695" s="71">
        <f t="shared" si="25"/>
        <v>40.596560000000004</v>
      </c>
      <c r="AB695" s="67"/>
      <c r="AC695" s="67"/>
      <c r="AD695" s="68"/>
      <c r="AE695" s="185"/>
    </row>
    <row r="696" spans="1:52" x14ac:dyDescent="0.25">
      <c r="C696" t="s">
        <v>210</v>
      </c>
      <c r="D696"/>
      <c r="F696" s="327"/>
      <c r="G696" s="13"/>
      <c r="I696" s="17"/>
      <c r="L696" s="10"/>
      <c r="N696" s="14"/>
      <c r="AE696" s="185"/>
      <c r="AZ696" s="15"/>
    </row>
    <row r="697" spans="1:52" x14ac:dyDescent="0.25">
      <c r="D697"/>
      <c r="F697" s="327"/>
      <c r="G697" s="13"/>
      <c r="I697" s="17"/>
      <c r="L697" s="10"/>
      <c r="AE697" s="185"/>
      <c r="AZ697" s="15"/>
    </row>
    <row r="698" spans="1:52" ht="51" customHeight="1" x14ac:dyDescent="0.25">
      <c r="A698" s="2" t="s">
        <v>22</v>
      </c>
      <c r="B698" s="114" t="s">
        <v>23</v>
      </c>
      <c r="C698" s="2" t="s">
        <v>24</v>
      </c>
      <c r="D698" s="2" t="s">
        <v>25</v>
      </c>
      <c r="E698" s="2" t="s">
        <v>26</v>
      </c>
      <c r="F698" s="324" t="s">
        <v>138</v>
      </c>
      <c r="G698" s="275" t="s">
        <v>1</v>
      </c>
      <c r="I698" s="57" t="s">
        <v>121</v>
      </c>
      <c r="J698" s="93" t="s">
        <v>122</v>
      </c>
      <c r="K698" s="59" t="s">
        <v>123</v>
      </c>
      <c r="L698" s="58" t="s">
        <v>30</v>
      </c>
      <c r="M698" s="162" t="s">
        <v>124</v>
      </c>
      <c r="N698" s="23"/>
      <c r="O698" s="27" t="s">
        <v>312</v>
      </c>
      <c r="P698" s="28" t="s">
        <v>1333</v>
      </c>
      <c r="Q698" s="41" t="s">
        <v>1278</v>
      </c>
      <c r="R698" s="220" t="s">
        <v>1279</v>
      </c>
      <c r="S698" s="41" t="s">
        <v>1334</v>
      </c>
      <c r="T698" s="204"/>
      <c r="U698" s="204"/>
      <c r="V698" s="204"/>
      <c r="W698" s="204"/>
      <c r="X698" s="23"/>
      <c r="Y698" s="61" t="s">
        <v>34</v>
      </c>
      <c r="Z698" s="61" t="s">
        <v>35</v>
      </c>
      <c r="AA698" s="61" t="s">
        <v>36</v>
      </c>
      <c r="AB698" s="62" t="s">
        <v>37</v>
      </c>
      <c r="AC698" s="62" t="s">
        <v>38</v>
      </c>
      <c r="AD698" s="63" t="s">
        <v>39</v>
      </c>
      <c r="AE698" s="185"/>
      <c r="AZ698" s="15"/>
    </row>
    <row r="699" spans="1:52" x14ac:dyDescent="0.25">
      <c r="A699" s="165" t="s">
        <v>1335</v>
      </c>
      <c r="B699" s="166" t="s">
        <v>1336</v>
      </c>
      <c r="C699" s="167" t="s">
        <v>145</v>
      </c>
      <c r="D699" s="168" t="s">
        <v>1337</v>
      </c>
      <c r="E699" s="173" t="s">
        <v>147</v>
      </c>
      <c r="F699" s="325">
        <v>5.19</v>
      </c>
      <c r="G699" s="12"/>
      <c r="H699" s="80"/>
      <c r="I699" s="76">
        <v>0.05</v>
      </c>
      <c r="J699" s="100">
        <v>20</v>
      </c>
      <c r="K699" s="52">
        <v>160</v>
      </c>
      <c r="L699" s="52" t="s">
        <v>148</v>
      </c>
      <c r="M699" s="53">
        <v>5760</v>
      </c>
      <c r="N699" s="80"/>
      <c r="O699" s="31" t="s">
        <v>1072</v>
      </c>
      <c r="P699" s="31">
        <v>20</v>
      </c>
      <c r="Q699" s="31" t="s">
        <v>1073</v>
      </c>
      <c r="R699" s="213">
        <v>59</v>
      </c>
      <c r="S699" s="33">
        <v>45</v>
      </c>
      <c r="T699" s="39"/>
      <c r="U699" s="39"/>
      <c r="V699" s="39"/>
      <c r="W699" s="39"/>
      <c r="Y699" s="64">
        <v>3</v>
      </c>
      <c r="Z699" s="65">
        <v>0.22500000000000001</v>
      </c>
      <c r="AA699" s="66">
        <v>11.5</v>
      </c>
      <c r="AB699" s="67"/>
      <c r="AC699" s="67"/>
      <c r="AD699" s="68"/>
      <c r="AE699" s="185"/>
    </row>
    <row r="700" spans="1:52" x14ac:dyDescent="0.25">
      <c r="A700" s="169" t="s">
        <v>1338</v>
      </c>
      <c r="B700" s="170" t="s">
        <v>1339</v>
      </c>
      <c r="C700" s="171" t="s">
        <v>145</v>
      </c>
      <c r="D700" s="172" t="s">
        <v>1340</v>
      </c>
      <c r="E700" s="174" t="s">
        <v>147</v>
      </c>
      <c r="F700" s="326">
        <v>7</v>
      </c>
      <c r="G700" s="12"/>
      <c r="H700" s="80"/>
      <c r="I700" s="77">
        <v>0.14100000000000001</v>
      </c>
      <c r="J700" s="101">
        <v>10</v>
      </c>
      <c r="K700" s="55">
        <v>100</v>
      </c>
      <c r="L700" s="55" t="s">
        <v>148</v>
      </c>
      <c r="M700" s="56">
        <v>3600</v>
      </c>
      <c r="N700" s="80"/>
      <c r="O700" s="36" t="s">
        <v>1085</v>
      </c>
      <c r="P700" s="36">
        <v>25</v>
      </c>
      <c r="Q700" s="36" t="s">
        <v>1073</v>
      </c>
      <c r="R700" s="214">
        <v>65</v>
      </c>
      <c r="S700" s="38">
        <v>51</v>
      </c>
      <c r="T700" s="39"/>
      <c r="U700" s="39"/>
      <c r="V700" s="39"/>
      <c r="W700" s="39"/>
      <c r="Y700" s="69">
        <v>3.5999999999999996</v>
      </c>
      <c r="Z700" s="70">
        <v>0.27</v>
      </c>
      <c r="AA700" s="71">
        <v>13.799999999999999</v>
      </c>
      <c r="AB700" s="67"/>
      <c r="AC700" s="67"/>
      <c r="AD700" s="68"/>
      <c r="AE700" s="185"/>
    </row>
    <row r="701" spans="1:52" x14ac:dyDescent="0.25">
      <c r="A701" s="165" t="s">
        <v>1341</v>
      </c>
      <c r="B701" s="166" t="s">
        <v>1342</v>
      </c>
      <c r="C701" s="167" t="s">
        <v>145</v>
      </c>
      <c r="D701" s="168" t="s">
        <v>1343</v>
      </c>
      <c r="E701" s="173" t="s">
        <v>147</v>
      </c>
      <c r="F701" s="325">
        <v>8.07</v>
      </c>
      <c r="G701" s="12"/>
      <c r="H701" s="80"/>
      <c r="I701" s="76">
        <v>0.128</v>
      </c>
      <c r="J701" s="100">
        <v>10</v>
      </c>
      <c r="K701" s="52">
        <v>100</v>
      </c>
      <c r="L701" s="52" t="s">
        <v>148</v>
      </c>
      <c r="M701" s="53">
        <v>3600</v>
      </c>
      <c r="N701" s="80"/>
      <c r="O701" s="31" t="s">
        <v>1090</v>
      </c>
      <c r="P701" s="31">
        <v>25</v>
      </c>
      <c r="Q701" s="31" t="s">
        <v>1080</v>
      </c>
      <c r="R701" s="213">
        <v>65</v>
      </c>
      <c r="S701" s="33">
        <v>51</v>
      </c>
      <c r="T701" s="39"/>
      <c r="U701" s="39"/>
      <c r="V701" s="39"/>
      <c r="W701" s="39"/>
      <c r="Y701" s="64">
        <v>4.5599999999999996</v>
      </c>
      <c r="Z701" s="65">
        <v>0.34199999999999997</v>
      </c>
      <c r="AA701" s="66">
        <v>17.48</v>
      </c>
      <c r="AB701" s="67"/>
      <c r="AC701" s="67"/>
      <c r="AD701" s="157" t="s">
        <v>62</v>
      </c>
      <c r="AE701" s="185"/>
    </row>
    <row r="702" spans="1:52" x14ac:dyDescent="0.25">
      <c r="A702" s="169" t="s">
        <v>1344</v>
      </c>
      <c r="B702" s="170" t="s">
        <v>1345</v>
      </c>
      <c r="C702" s="171" t="s">
        <v>145</v>
      </c>
      <c r="D702" s="172" t="s">
        <v>1346</v>
      </c>
      <c r="E702" s="174" t="s">
        <v>147</v>
      </c>
      <c r="F702" s="326">
        <v>12.17</v>
      </c>
      <c r="G702" s="12"/>
      <c r="H702" s="80"/>
      <c r="I702" s="77">
        <v>0.11799999999999999</v>
      </c>
      <c r="J702" s="101">
        <v>5</v>
      </c>
      <c r="K702" s="55">
        <v>50</v>
      </c>
      <c r="L702" s="55" t="s">
        <v>148</v>
      </c>
      <c r="M702" s="56">
        <v>1800</v>
      </c>
      <c r="N702" s="80"/>
      <c r="O702" s="36" t="s">
        <v>1095</v>
      </c>
      <c r="P702" s="36">
        <v>32</v>
      </c>
      <c r="Q702" s="36" t="s">
        <v>1080</v>
      </c>
      <c r="R702" s="214">
        <v>88</v>
      </c>
      <c r="S702" s="38">
        <v>59</v>
      </c>
      <c r="T702" s="39"/>
      <c r="U702" s="39"/>
      <c r="V702" s="39"/>
      <c r="W702" s="39"/>
      <c r="Y702" s="69">
        <v>15</v>
      </c>
      <c r="Z702" s="70">
        <v>1.125</v>
      </c>
      <c r="AA702" s="71">
        <v>57.5</v>
      </c>
      <c r="AB702" s="67"/>
      <c r="AC702" s="67"/>
      <c r="AD702" s="68"/>
      <c r="AE702" s="185"/>
    </row>
    <row r="703" spans="1:52" x14ac:dyDescent="0.25">
      <c r="A703" s="165" t="s">
        <v>1347</v>
      </c>
      <c r="B703" s="166" t="s">
        <v>1348</v>
      </c>
      <c r="C703" s="167" t="s">
        <v>145</v>
      </c>
      <c r="D703" s="168" t="s">
        <v>1349</v>
      </c>
      <c r="E703" s="173" t="s">
        <v>147</v>
      </c>
      <c r="F703" s="325">
        <v>17.97</v>
      </c>
      <c r="G703" s="12"/>
      <c r="H703" s="80"/>
      <c r="I703" s="196">
        <v>0.191</v>
      </c>
      <c r="J703" s="100">
        <v>5</v>
      </c>
      <c r="K703" s="52">
        <v>50</v>
      </c>
      <c r="L703" s="52" t="s">
        <v>148</v>
      </c>
      <c r="M703" s="53">
        <v>1800</v>
      </c>
      <c r="N703" s="81"/>
      <c r="O703" s="31" t="s">
        <v>1100</v>
      </c>
      <c r="P703" s="31">
        <v>32</v>
      </c>
      <c r="Q703" s="31" t="s">
        <v>1101</v>
      </c>
      <c r="R703" s="213">
        <v>88</v>
      </c>
      <c r="S703" s="33">
        <v>69</v>
      </c>
      <c r="T703" s="39"/>
      <c r="U703" s="39"/>
      <c r="V703" s="39"/>
      <c r="W703" s="39"/>
      <c r="Y703" s="64">
        <v>11.28</v>
      </c>
      <c r="Z703" s="65">
        <v>0.84599999999999997</v>
      </c>
      <c r="AA703" s="66">
        <v>43.24</v>
      </c>
      <c r="AB703" s="67"/>
      <c r="AC703" s="67"/>
      <c r="AD703" s="68"/>
      <c r="AE703" s="185"/>
    </row>
    <row r="704" spans="1:52" x14ac:dyDescent="0.25">
      <c r="C704" t="s">
        <v>210</v>
      </c>
      <c r="D704"/>
      <c r="F704" s="327"/>
      <c r="G704" s="13"/>
      <c r="I704" s="17"/>
      <c r="L704" s="10"/>
      <c r="N704" s="14"/>
      <c r="AE704" s="185"/>
      <c r="AZ704" s="15"/>
    </row>
    <row r="705" spans="1:52" x14ac:dyDescent="0.25">
      <c r="D705"/>
      <c r="F705" s="327"/>
      <c r="G705" s="13"/>
      <c r="I705" s="17"/>
      <c r="L705" s="10"/>
      <c r="AE705" s="185"/>
      <c r="AZ705" s="15"/>
    </row>
    <row r="706" spans="1:52" ht="51" customHeight="1" x14ac:dyDescent="0.25">
      <c r="A706" s="2" t="s">
        <v>22</v>
      </c>
      <c r="B706" s="114" t="s">
        <v>23</v>
      </c>
      <c r="C706" s="2" t="s">
        <v>24</v>
      </c>
      <c r="D706" s="2" t="s">
        <v>25</v>
      </c>
      <c r="E706" s="2" t="s">
        <v>26</v>
      </c>
      <c r="F706" s="324" t="s">
        <v>138</v>
      </c>
      <c r="G706" s="2" t="s">
        <v>1</v>
      </c>
      <c r="H706" s="80"/>
      <c r="I706" s="57" t="s">
        <v>121</v>
      </c>
      <c r="J706" s="93" t="s">
        <v>122</v>
      </c>
      <c r="K706" s="59" t="s">
        <v>123</v>
      </c>
      <c r="L706" s="58" t="s">
        <v>30</v>
      </c>
      <c r="M706" s="162" t="s">
        <v>124</v>
      </c>
      <c r="O706" s="27" t="s">
        <v>139</v>
      </c>
      <c r="P706" s="28" t="s">
        <v>1333</v>
      </c>
      <c r="Q706" s="41" t="s">
        <v>712</v>
      </c>
      <c r="R706" s="229"/>
      <c r="S706" s="86"/>
      <c r="T706" s="206"/>
      <c r="U706" s="206"/>
      <c r="V706" s="206"/>
      <c r="W706" s="206"/>
      <c r="Y706" s="61" t="s">
        <v>34</v>
      </c>
      <c r="Z706" s="61" t="s">
        <v>35</v>
      </c>
      <c r="AA706" s="61" t="s">
        <v>36</v>
      </c>
      <c r="AB706" s="62" t="s">
        <v>37</v>
      </c>
      <c r="AC706" s="62" t="s">
        <v>38</v>
      </c>
      <c r="AD706" s="63" t="s">
        <v>39</v>
      </c>
      <c r="AE706" s="185"/>
      <c r="AZ706" s="15"/>
    </row>
    <row r="707" spans="1:52" x14ac:dyDescent="0.25">
      <c r="A707" s="165" t="s">
        <v>1350</v>
      </c>
      <c r="B707" s="166" t="s">
        <v>1351</v>
      </c>
      <c r="C707" s="167" t="s">
        <v>145</v>
      </c>
      <c r="D707" s="168" t="s">
        <v>1352</v>
      </c>
      <c r="E707" s="173" t="s">
        <v>147</v>
      </c>
      <c r="F707" s="325">
        <v>43.79</v>
      </c>
      <c r="G707" s="83"/>
      <c r="H707" s="80"/>
      <c r="I707" s="89">
        <v>0.30399999999999999</v>
      </c>
      <c r="J707" s="89" t="s">
        <v>55</v>
      </c>
      <c r="K707" s="31">
        <v>24</v>
      </c>
      <c r="L707" s="52" t="s">
        <v>148</v>
      </c>
      <c r="M707" s="53">
        <v>864</v>
      </c>
      <c r="N707" s="79"/>
      <c r="O707" s="32">
        <v>32</v>
      </c>
      <c r="P707" s="31" t="s">
        <v>2090</v>
      </c>
      <c r="Q707" s="31">
        <v>246</v>
      </c>
      <c r="R707" s="230"/>
      <c r="S707" s="87"/>
      <c r="T707" s="207"/>
      <c r="U707" s="207"/>
      <c r="V707" s="207"/>
      <c r="W707" s="207"/>
      <c r="Y707" s="64">
        <f t="shared" ref="Y707:Y708" si="26">60*I707</f>
        <v>18.239999999999998</v>
      </c>
      <c r="Z707" s="65">
        <f t="shared" ref="Z707:Z708" si="27">4.5*I707</f>
        <v>1.3679999999999999</v>
      </c>
      <c r="AA707" s="66">
        <f t="shared" ref="AA707:AA708" si="28">247.54*I707</f>
        <v>75.252159999999989</v>
      </c>
      <c r="AB707" s="67"/>
      <c r="AC707" s="67"/>
      <c r="AD707" s="68"/>
      <c r="AE707" s="185"/>
    </row>
    <row r="708" spans="1:52" x14ac:dyDescent="0.25">
      <c r="A708" s="169" t="s">
        <v>1353</v>
      </c>
      <c r="B708" s="170">
        <v>8433375023701</v>
      </c>
      <c r="C708" s="171" t="s">
        <v>145</v>
      </c>
      <c r="D708" s="172" t="s">
        <v>1354</v>
      </c>
      <c r="E708" s="174" t="s">
        <v>147</v>
      </c>
      <c r="F708" s="326">
        <v>44.16</v>
      </c>
      <c r="G708" s="83"/>
      <c r="H708" s="80"/>
      <c r="I708" s="200">
        <v>0.39900000000000002</v>
      </c>
      <c r="J708" s="90" t="s">
        <v>55</v>
      </c>
      <c r="K708" s="36">
        <v>19</v>
      </c>
      <c r="L708" s="55" t="s">
        <v>148</v>
      </c>
      <c r="M708" s="56">
        <v>684</v>
      </c>
      <c r="N708" s="81"/>
      <c r="O708" s="37">
        <v>40</v>
      </c>
      <c r="P708" s="36" t="s">
        <v>1073</v>
      </c>
      <c r="Q708" s="36">
        <v>250</v>
      </c>
      <c r="R708" s="231"/>
      <c r="S708" s="88"/>
      <c r="T708" s="207"/>
      <c r="U708" s="207"/>
      <c r="V708" s="207"/>
      <c r="W708" s="207"/>
      <c r="Y708" s="69">
        <f t="shared" si="26"/>
        <v>23.94</v>
      </c>
      <c r="Z708" s="70">
        <f t="shared" si="27"/>
        <v>1.7955000000000001</v>
      </c>
      <c r="AA708" s="71">
        <f t="shared" si="28"/>
        <v>98.768460000000005</v>
      </c>
      <c r="AB708" s="67"/>
      <c r="AC708" s="67"/>
      <c r="AD708" s="157" t="s">
        <v>62</v>
      </c>
      <c r="AE708" s="185"/>
    </row>
    <row r="709" spans="1:52" x14ac:dyDescent="0.25">
      <c r="C709" t="s">
        <v>210</v>
      </c>
      <c r="D709"/>
      <c r="F709" s="327"/>
      <c r="G709" s="187"/>
      <c r="H709" s="163"/>
      <c r="I709" s="17"/>
      <c r="L709" s="10"/>
      <c r="N709" s="14"/>
      <c r="AE709" s="185"/>
      <c r="AZ709" s="15"/>
    </row>
    <row r="710" spans="1:52" x14ac:dyDescent="0.25">
      <c r="A710" s="134"/>
      <c r="B710" s="134"/>
      <c r="C710" s="134"/>
      <c r="D710" s="92"/>
      <c r="E710" s="10"/>
      <c r="F710" s="327"/>
      <c r="G710" s="10"/>
      <c r="I710" s="135"/>
      <c r="J710" s="104"/>
      <c r="K710" s="10"/>
      <c r="L710" s="136"/>
      <c r="M710" s="10"/>
      <c r="O710" s="23"/>
      <c r="P710" s="23"/>
      <c r="Q710" s="137"/>
      <c r="R710" s="226"/>
      <c r="S710" s="138"/>
      <c r="T710" s="138"/>
      <c r="U710" s="138"/>
      <c r="V710" s="138"/>
      <c r="W710" s="138"/>
      <c r="X710" s="23"/>
      <c r="Y710" s="137"/>
      <c r="Z710" s="9"/>
      <c r="AA710" s="9"/>
      <c r="AB710" s="19" t="s">
        <v>210</v>
      </c>
      <c r="AC710" s="22" t="s">
        <v>210</v>
      </c>
      <c r="AD710" s="22" t="s">
        <v>210</v>
      </c>
      <c r="AE710" s="185"/>
      <c r="AG710" s="74"/>
    </row>
    <row r="711" spans="1:52" ht="45" x14ac:dyDescent="0.25">
      <c r="A711" s="139" t="s">
        <v>22</v>
      </c>
      <c r="B711" s="139" t="s">
        <v>23</v>
      </c>
      <c r="C711" s="139" t="s">
        <v>24</v>
      </c>
      <c r="D711" s="139" t="s">
        <v>25</v>
      </c>
      <c r="E711" s="139" t="s">
        <v>26</v>
      </c>
      <c r="F711" s="324" t="s">
        <v>138</v>
      </c>
      <c r="G711" s="275" t="s">
        <v>1</v>
      </c>
      <c r="I711" s="57" t="s">
        <v>121</v>
      </c>
      <c r="J711" s="93" t="s">
        <v>122</v>
      </c>
      <c r="K711" s="59" t="s">
        <v>123</v>
      </c>
      <c r="L711" s="58" t="s">
        <v>30</v>
      </c>
      <c r="M711" s="93" t="s">
        <v>124</v>
      </c>
      <c r="N711" s="23"/>
      <c r="O711" s="27" t="s">
        <v>1355</v>
      </c>
      <c r="P711" s="41" t="s">
        <v>1356</v>
      </c>
      <c r="Q711" s="28" t="s">
        <v>140</v>
      </c>
      <c r="R711" s="220" t="s">
        <v>1357</v>
      </c>
      <c r="S711" s="47" t="s">
        <v>1279</v>
      </c>
      <c r="T711" s="140"/>
      <c r="U711" s="140"/>
      <c r="V711" s="140"/>
      <c r="W711" s="140"/>
      <c r="X711" s="140"/>
      <c r="Y711" s="61" t="s">
        <v>34</v>
      </c>
      <c r="Z711" s="61" t="s">
        <v>35</v>
      </c>
      <c r="AA711" s="61" t="s">
        <v>36</v>
      </c>
      <c r="AB711" s="62" t="s">
        <v>37</v>
      </c>
      <c r="AC711" s="62" t="s">
        <v>38</v>
      </c>
      <c r="AD711" s="63" t="s">
        <v>39</v>
      </c>
      <c r="AE711" s="185"/>
    </row>
    <row r="712" spans="1:52" x14ac:dyDescent="0.25">
      <c r="A712" s="165" t="s">
        <v>1358</v>
      </c>
      <c r="B712" s="166" t="s">
        <v>1359</v>
      </c>
      <c r="C712" s="167" t="s">
        <v>154</v>
      </c>
      <c r="D712" s="168" t="s">
        <v>1360</v>
      </c>
      <c r="E712" s="173" t="s">
        <v>147</v>
      </c>
      <c r="F712" s="325">
        <v>9.25</v>
      </c>
      <c r="G712" s="82"/>
      <c r="H712" s="80"/>
      <c r="I712" s="238">
        <v>6.3E-2</v>
      </c>
      <c r="J712" s="53">
        <v>10</v>
      </c>
      <c r="K712" s="52">
        <v>150</v>
      </c>
      <c r="L712" s="52" t="s">
        <v>148</v>
      </c>
      <c r="M712" s="106">
        <v>5400</v>
      </c>
      <c r="N712" s="79"/>
      <c r="O712" s="29" t="s">
        <v>1361</v>
      </c>
      <c r="P712" s="31">
        <v>40</v>
      </c>
      <c r="Q712" s="30">
        <v>25</v>
      </c>
      <c r="R712" s="213" t="s">
        <v>1073</v>
      </c>
      <c r="S712" s="44"/>
      <c r="T712" s="48"/>
      <c r="U712" s="48"/>
      <c r="V712" s="48"/>
      <c r="W712" s="48"/>
      <c r="X712" s="48"/>
      <c r="Y712" s="64">
        <v>3.1223200000000002</v>
      </c>
      <c r="Z712" s="65">
        <v>0.24179</v>
      </c>
      <c r="AA712" s="131">
        <v>12.34266</v>
      </c>
      <c r="AB712" s="67"/>
      <c r="AC712" s="67"/>
      <c r="AD712" s="68"/>
      <c r="AE712" s="185"/>
    </row>
    <row r="713" spans="1:52" x14ac:dyDescent="0.25">
      <c r="A713" s="169" t="s">
        <v>1362</v>
      </c>
      <c r="B713" s="170" t="s">
        <v>1363</v>
      </c>
      <c r="C713" s="171" t="s">
        <v>154</v>
      </c>
      <c r="D713" s="172" t="s">
        <v>1364</v>
      </c>
      <c r="E713" s="174" t="s">
        <v>147</v>
      </c>
      <c r="F713" s="326">
        <v>10.75</v>
      </c>
      <c r="G713" s="82"/>
      <c r="H713" s="141"/>
      <c r="I713" s="239">
        <v>6.8000000000000005E-2</v>
      </c>
      <c r="J713" s="56">
        <v>10</v>
      </c>
      <c r="K713" s="55">
        <v>150</v>
      </c>
      <c r="L713" s="55" t="s">
        <v>148</v>
      </c>
      <c r="M713" s="107">
        <v>5400</v>
      </c>
      <c r="N713" s="80"/>
      <c r="O713" s="34" t="s">
        <v>1365</v>
      </c>
      <c r="P713" s="36">
        <v>40</v>
      </c>
      <c r="Q713" s="35">
        <v>25</v>
      </c>
      <c r="R713" s="214" t="s">
        <v>1080</v>
      </c>
      <c r="S713" s="40">
        <v>40.57</v>
      </c>
      <c r="T713" s="48"/>
      <c r="U713" s="48"/>
      <c r="V713" s="48"/>
      <c r="W713" s="48"/>
      <c r="X713" s="48"/>
      <c r="Y713" s="69">
        <v>3.754</v>
      </c>
      <c r="Z713" s="70">
        <v>0.38900000000000001</v>
      </c>
      <c r="AA713" s="133">
        <v>16.547000000000001</v>
      </c>
      <c r="AB713" s="67"/>
      <c r="AC713" s="67"/>
      <c r="AD713" s="68"/>
      <c r="AE713" s="185"/>
    </row>
    <row r="714" spans="1:52" x14ac:dyDescent="0.25">
      <c r="A714" s="165" t="s">
        <v>1366</v>
      </c>
      <c r="B714" s="166" t="s">
        <v>1367</v>
      </c>
      <c r="C714" s="167" t="s">
        <v>154</v>
      </c>
      <c r="D714" s="168" t="s">
        <v>1368</v>
      </c>
      <c r="E714" s="173" t="s">
        <v>147</v>
      </c>
      <c r="F714" s="325">
        <v>9.25</v>
      </c>
      <c r="G714" s="82"/>
      <c r="H714" s="80"/>
      <c r="I714" s="238">
        <v>6.241E-2</v>
      </c>
      <c r="J714" s="53">
        <v>10</v>
      </c>
      <c r="K714" s="52">
        <v>150</v>
      </c>
      <c r="L714" s="52" t="s">
        <v>148</v>
      </c>
      <c r="M714" s="106">
        <v>5400</v>
      </c>
      <c r="N714" s="80"/>
      <c r="O714" s="29" t="s">
        <v>1369</v>
      </c>
      <c r="P714" s="31">
        <v>50</v>
      </c>
      <c r="Q714" s="30">
        <v>25</v>
      </c>
      <c r="R714" s="213" t="s">
        <v>1073</v>
      </c>
      <c r="S714" s="44">
        <v>34.93</v>
      </c>
      <c r="T714" s="48"/>
      <c r="U714" s="48"/>
      <c r="V714" s="48"/>
      <c r="W714" s="48"/>
      <c r="X714" s="48"/>
      <c r="Y714" s="64">
        <v>3.1223200000000002</v>
      </c>
      <c r="Z714" s="65">
        <v>0.24179</v>
      </c>
      <c r="AA714" s="131">
        <v>12.34266</v>
      </c>
      <c r="AB714" s="67"/>
      <c r="AC714" s="67"/>
      <c r="AD714" s="68"/>
      <c r="AE714" s="185"/>
    </row>
    <row r="715" spans="1:52" x14ac:dyDescent="0.25">
      <c r="A715" s="169" t="s">
        <v>1370</v>
      </c>
      <c r="B715" s="170" t="s">
        <v>1371</v>
      </c>
      <c r="C715" s="171" t="s">
        <v>154</v>
      </c>
      <c r="D715" s="172" t="s">
        <v>1372</v>
      </c>
      <c r="E715" s="174" t="s">
        <v>147</v>
      </c>
      <c r="F715" s="326">
        <v>10.75</v>
      </c>
      <c r="G715" s="82"/>
      <c r="H715" s="80"/>
      <c r="I715" s="239">
        <v>5.4199999999999998E-2</v>
      </c>
      <c r="J715" s="56">
        <v>10</v>
      </c>
      <c r="K715" s="55">
        <v>150</v>
      </c>
      <c r="L715" s="55" t="s">
        <v>148</v>
      </c>
      <c r="M715" s="107">
        <v>5400</v>
      </c>
      <c r="N715" s="80"/>
      <c r="O715" s="34" t="s">
        <v>1373</v>
      </c>
      <c r="P715" s="36">
        <v>50</v>
      </c>
      <c r="Q715" s="35">
        <v>25</v>
      </c>
      <c r="R715" s="214" t="s">
        <v>1080</v>
      </c>
      <c r="S715" s="40">
        <v>35.83</v>
      </c>
      <c r="T715" s="48"/>
      <c r="U715" s="48"/>
      <c r="V715" s="48"/>
      <c r="W715" s="48"/>
      <c r="X715" s="48"/>
      <c r="Y715" s="69">
        <v>3.754</v>
      </c>
      <c r="Z715" s="70">
        <v>0.38900000000000001</v>
      </c>
      <c r="AA715" s="133">
        <v>16.547000000000001</v>
      </c>
      <c r="AB715" s="67"/>
      <c r="AC715" s="67"/>
      <c r="AD715" s="157"/>
      <c r="AE715" s="185"/>
    </row>
    <row r="716" spans="1:52" x14ac:dyDescent="0.25">
      <c r="A716" s="165" t="s">
        <v>1374</v>
      </c>
      <c r="B716" s="166" t="s">
        <v>1375</v>
      </c>
      <c r="C716" s="167" t="s">
        <v>154</v>
      </c>
      <c r="D716" s="168" t="s">
        <v>1376</v>
      </c>
      <c r="E716" s="173" t="s">
        <v>147</v>
      </c>
      <c r="F716" s="325">
        <v>9.0299999999999994</v>
      </c>
      <c r="G716" s="82"/>
      <c r="H716" s="80"/>
      <c r="I716" s="238">
        <v>6.1200000000000004E-2</v>
      </c>
      <c r="J716" s="53">
        <v>10</v>
      </c>
      <c r="K716" s="52">
        <v>150</v>
      </c>
      <c r="L716" s="52" t="s">
        <v>148</v>
      </c>
      <c r="M716" s="106">
        <v>5400</v>
      </c>
      <c r="N716" s="80"/>
      <c r="O716" s="29" t="s">
        <v>1377</v>
      </c>
      <c r="P716" s="31">
        <v>63</v>
      </c>
      <c r="Q716" s="30">
        <v>25</v>
      </c>
      <c r="R716" s="213" t="s">
        <v>1073</v>
      </c>
      <c r="S716" s="44">
        <v>32.92</v>
      </c>
      <c r="T716" s="48"/>
      <c r="U716" s="48"/>
      <c r="V716" s="48"/>
      <c r="W716" s="48"/>
      <c r="X716" s="48"/>
      <c r="Y716" s="64">
        <v>3.1223200000000002</v>
      </c>
      <c r="Z716" s="65">
        <v>0.24179</v>
      </c>
      <c r="AA716" s="131">
        <v>12.34266</v>
      </c>
      <c r="AB716" s="67"/>
      <c r="AC716" s="67"/>
      <c r="AD716" s="68"/>
      <c r="AE716" s="185"/>
    </row>
    <row r="717" spans="1:52" x14ac:dyDescent="0.25">
      <c r="A717" s="169" t="s">
        <v>1378</v>
      </c>
      <c r="B717" s="170" t="s">
        <v>1379</v>
      </c>
      <c r="C717" s="171" t="s">
        <v>154</v>
      </c>
      <c r="D717" s="172" t="s">
        <v>1380</v>
      </c>
      <c r="E717" s="174" t="s">
        <v>147</v>
      </c>
      <c r="F717" s="326">
        <v>10.49</v>
      </c>
      <c r="G717" s="82"/>
      <c r="H717" s="80"/>
      <c r="I717" s="239">
        <v>5.2900000000000003E-2</v>
      </c>
      <c r="J717" s="56">
        <v>10</v>
      </c>
      <c r="K717" s="55">
        <v>150</v>
      </c>
      <c r="L717" s="55" t="s">
        <v>148</v>
      </c>
      <c r="M717" s="107">
        <v>5400</v>
      </c>
      <c r="N717" s="80"/>
      <c r="O717" s="34" t="s">
        <v>1381</v>
      </c>
      <c r="P717" s="36">
        <v>63</v>
      </c>
      <c r="Q717" s="35">
        <v>25</v>
      </c>
      <c r="R717" s="214" t="s">
        <v>1080</v>
      </c>
      <c r="S717" s="40">
        <v>33.35</v>
      </c>
      <c r="T717" s="48"/>
      <c r="U717" s="48"/>
      <c r="V717" s="48"/>
      <c r="W717" s="48"/>
      <c r="X717" s="48"/>
      <c r="Y717" s="69">
        <v>3.754</v>
      </c>
      <c r="Z717" s="70">
        <v>0.38900000000000001</v>
      </c>
      <c r="AA717" s="133">
        <v>16.547000000000001</v>
      </c>
      <c r="AB717" s="67"/>
      <c r="AC717" s="67"/>
      <c r="AD717" s="68"/>
      <c r="AE717" s="185"/>
    </row>
    <row r="718" spans="1:52" x14ac:dyDescent="0.25">
      <c r="A718" s="165" t="s">
        <v>1382</v>
      </c>
      <c r="B718" s="166" t="s">
        <v>1383</v>
      </c>
      <c r="C718" s="167" t="s">
        <v>154</v>
      </c>
      <c r="D718" s="168" t="s">
        <v>1384</v>
      </c>
      <c r="E718" s="173" t="s">
        <v>147</v>
      </c>
      <c r="F718" s="325">
        <v>9.34</v>
      </c>
      <c r="G718" s="82"/>
      <c r="H718" s="80"/>
      <c r="I718" s="238">
        <v>6.3E-2</v>
      </c>
      <c r="J718" s="53">
        <v>10</v>
      </c>
      <c r="K718" s="52">
        <v>150</v>
      </c>
      <c r="L718" s="52" t="s">
        <v>148</v>
      </c>
      <c r="M718" s="106">
        <v>5400</v>
      </c>
      <c r="N718" s="80"/>
      <c r="O718" s="29" t="s">
        <v>1385</v>
      </c>
      <c r="P718" s="31">
        <v>75</v>
      </c>
      <c r="Q718" s="30">
        <v>25</v>
      </c>
      <c r="R718" s="213" t="s">
        <v>1073</v>
      </c>
      <c r="S718" s="44">
        <v>30.84</v>
      </c>
      <c r="T718" s="48"/>
      <c r="U718" s="48"/>
      <c r="V718" s="48"/>
      <c r="W718" s="48"/>
      <c r="X718" s="48"/>
      <c r="Y718" s="64">
        <v>3.1223200000000002</v>
      </c>
      <c r="Z718" s="65">
        <v>0.24179</v>
      </c>
      <c r="AA718" s="131">
        <v>12.34266</v>
      </c>
      <c r="AB718" s="67"/>
      <c r="AC718" s="67"/>
      <c r="AD718" s="157" t="s">
        <v>62</v>
      </c>
      <c r="AE718" s="185"/>
    </row>
    <row r="719" spans="1:52" ht="13.5" customHeight="1" x14ac:dyDescent="0.25">
      <c r="A719" s="169" t="s">
        <v>1386</v>
      </c>
      <c r="B719" s="170" t="s">
        <v>1387</v>
      </c>
      <c r="C719" s="171" t="s">
        <v>154</v>
      </c>
      <c r="D719" s="172" t="s">
        <v>1388</v>
      </c>
      <c r="E719" s="174" t="s">
        <v>147</v>
      </c>
      <c r="F719" s="326">
        <v>10.75</v>
      </c>
      <c r="G719" s="82"/>
      <c r="H719" s="80"/>
      <c r="I719" s="239">
        <v>5.2599999999999994E-2</v>
      </c>
      <c r="J719" s="56">
        <v>10</v>
      </c>
      <c r="K719" s="55">
        <v>150</v>
      </c>
      <c r="L719" s="55" t="s">
        <v>148</v>
      </c>
      <c r="M719" s="107">
        <v>5400</v>
      </c>
      <c r="N719" s="80"/>
      <c r="O719" s="34" t="s">
        <v>1389</v>
      </c>
      <c r="P719" s="36">
        <v>75</v>
      </c>
      <c r="Q719" s="35">
        <v>25</v>
      </c>
      <c r="R719" s="214" t="s">
        <v>1080</v>
      </c>
      <c r="S719" s="40">
        <v>31.75</v>
      </c>
      <c r="T719" s="48"/>
      <c r="U719" s="48"/>
      <c r="V719" s="48"/>
      <c r="W719" s="48"/>
      <c r="X719" s="48"/>
      <c r="Y719" s="69">
        <v>3.754</v>
      </c>
      <c r="Z719" s="70">
        <v>0.38900000000000001</v>
      </c>
      <c r="AA719" s="133">
        <v>16.547000000000001</v>
      </c>
      <c r="AB719" s="67"/>
      <c r="AC719" s="67"/>
      <c r="AD719" s="68"/>
      <c r="AE719" s="185"/>
    </row>
    <row r="720" spans="1:52" x14ac:dyDescent="0.25">
      <c r="A720" s="165" t="s">
        <v>1390</v>
      </c>
      <c r="B720" s="166" t="s">
        <v>1391</v>
      </c>
      <c r="C720" s="167" t="s">
        <v>154</v>
      </c>
      <c r="D720" s="168" t="s">
        <v>1392</v>
      </c>
      <c r="E720" s="173" t="s">
        <v>147</v>
      </c>
      <c r="F720" s="325">
        <v>20.53</v>
      </c>
      <c r="G720" s="82"/>
      <c r="H720" s="80"/>
      <c r="I720" s="238">
        <v>0.12479999999999999</v>
      </c>
      <c r="J720" s="53">
        <v>10</v>
      </c>
      <c r="K720" s="52">
        <v>150</v>
      </c>
      <c r="L720" s="52" t="s">
        <v>148</v>
      </c>
      <c r="M720" s="106">
        <v>5400</v>
      </c>
      <c r="N720" s="80"/>
      <c r="O720" s="29" t="s">
        <v>1393</v>
      </c>
      <c r="P720" s="31">
        <v>75</v>
      </c>
      <c r="Q720" s="30">
        <v>32</v>
      </c>
      <c r="R720" s="213" t="s">
        <v>1073</v>
      </c>
      <c r="S720" s="44">
        <v>54.82</v>
      </c>
      <c r="T720" s="48"/>
      <c r="U720" s="48"/>
      <c r="V720" s="48"/>
      <c r="W720" s="48"/>
      <c r="X720" s="48"/>
      <c r="Y720" s="64">
        <v>3.1223200000000002</v>
      </c>
      <c r="Z720" s="65">
        <v>0.24179</v>
      </c>
      <c r="AA720" s="131">
        <v>12.34266</v>
      </c>
      <c r="AB720" s="67"/>
      <c r="AC720" s="67"/>
      <c r="AD720" s="68"/>
      <c r="AE720" s="185"/>
    </row>
    <row r="721" spans="1:52" x14ac:dyDescent="0.25">
      <c r="A721" s="169" t="s">
        <v>1394</v>
      </c>
      <c r="B721" s="170" t="s">
        <v>1395</v>
      </c>
      <c r="C721" s="171" t="s">
        <v>154</v>
      </c>
      <c r="D721" s="172" t="s">
        <v>1396</v>
      </c>
      <c r="E721" s="174" t="s">
        <v>147</v>
      </c>
      <c r="F721" s="326">
        <v>9.34</v>
      </c>
      <c r="G721" s="82"/>
      <c r="H721" s="80"/>
      <c r="I721" s="239">
        <v>6.3030000000000003E-2</v>
      </c>
      <c r="J721" s="56">
        <v>10</v>
      </c>
      <c r="K721" s="55">
        <v>150</v>
      </c>
      <c r="L721" s="55" t="s">
        <v>148</v>
      </c>
      <c r="M721" s="107">
        <v>5400</v>
      </c>
      <c r="N721" s="80"/>
      <c r="O721" s="29" t="s">
        <v>1397</v>
      </c>
      <c r="P721" s="36">
        <v>90</v>
      </c>
      <c r="Q721" s="35">
        <v>25</v>
      </c>
      <c r="R721" s="214" t="s">
        <v>1080</v>
      </c>
      <c r="S721" s="40">
        <v>32.369999999999997</v>
      </c>
      <c r="T721" s="48"/>
      <c r="U721" s="48"/>
      <c r="V721" s="48"/>
      <c r="W721" s="48"/>
      <c r="X721" s="48"/>
      <c r="Y721" s="69">
        <v>3.754</v>
      </c>
      <c r="Z721" s="70">
        <v>0.38900000000000001</v>
      </c>
      <c r="AA721" s="133">
        <v>16.547000000000001</v>
      </c>
      <c r="AB721" s="67"/>
      <c r="AC721" s="67"/>
      <c r="AD721" s="302"/>
      <c r="AE721" s="185"/>
    </row>
    <row r="722" spans="1:52" x14ac:dyDescent="0.25">
      <c r="A722" s="165" t="s">
        <v>1398</v>
      </c>
      <c r="B722" s="166" t="s">
        <v>1399</v>
      </c>
      <c r="C722" s="167" t="s">
        <v>154</v>
      </c>
      <c r="D722" s="168" t="s">
        <v>1400</v>
      </c>
      <c r="E722" s="173" t="s">
        <v>147</v>
      </c>
      <c r="F722" s="325">
        <v>10.75</v>
      </c>
      <c r="G722" s="82"/>
      <c r="H722" s="80"/>
      <c r="I722" s="238">
        <v>5.2299999999999999E-2</v>
      </c>
      <c r="J722" s="53">
        <v>10</v>
      </c>
      <c r="K722" s="52">
        <v>150</v>
      </c>
      <c r="L722" s="52" t="s">
        <v>148</v>
      </c>
      <c r="M722" s="106">
        <v>5400</v>
      </c>
      <c r="N722" s="80"/>
      <c r="O722" s="34" t="s">
        <v>1401</v>
      </c>
      <c r="P722" s="31">
        <v>90</v>
      </c>
      <c r="Q722" s="30">
        <v>25</v>
      </c>
      <c r="R722" s="213" t="s">
        <v>1073</v>
      </c>
      <c r="S722" s="44">
        <v>32.35</v>
      </c>
      <c r="T722" s="48"/>
      <c r="U722" s="48"/>
      <c r="V722" s="48"/>
      <c r="W722" s="48"/>
      <c r="X722" s="48"/>
      <c r="Y722" s="64">
        <v>3.1223200000000002</v>
      </c>
      <c r="Z722" s="65">
        <v>0.24179</v>
      </c>
      <c r="AA722" s="131">
        <v>12.34266</v>
      </c>
      <c r="AB722" s="67"/>
      <c r="AC722" s="67"/>
      <c r="AD722" s="303"/>
      <c r="AE722" s="185"/>
    </row>
    <row r="723" spans="1:52" x14ac:dyDescent="0.25">
      <c r="A723" s="169" t="s">
        <v>1402</v>
      </c>
      <c r="B723" s="170" t="s">
        <v>1403</v>
      </c>
      <c r="C723" s="171" t="s">
        <v>154</v>
      </c>
      <c r="D723" s="172" t="s">
        <v>1404</v>
      </c>
      <c r="E723" s="174" t="s">
        <v>147</v>
      </c>
      <c r="F723" s="326">
        <v>20.53</v>
      </c>
      <c r="G723" s="82"/>
      <c r="H723" s="80"/>
      <c r="I723" s="239">
        <v>0.12479999999999999</v>
      </c>
      <c r="J723" s="56">
        <v>10</v>
      </c>
      <c r="K723" s="55">
        <v>150</v>
      </c>
      <c r="L723" s="55" t="s">
        <v>148</v>
      </c>
      <c r="M723" s="107">
        <v>5400</v>
      </c>
      <c r="N723" s="80"/>
      <c r="O723" s="29" t="s">
        <v>1405</v>
      </c>
      <c r="P723" s="36">
        <v>90</v>
      </c>
      <c r="Q723" s="35">
        <v>32</v>
      </c>
      <c r="R723" s="214" t="s">
        <v>1101</v>
      </c>
      <c r="S723" s="40"/>
      <c r="T723" s="48"/>
      <c r="U723" s="48"/>
      <c r="V723" s="48"/>
      <c r="W723" s="48"/>
      <c r="X723" s="48"/>
      <c r="Y723" s="69">
        <v>3.754</v>
      </c>
      <c r="Z723" s="70">
        <v>0.38900000000000001</v>
      </c>
      <c r="AA723" s="133">
        <v>16.547000000000001</v>
      </c>
      <c r="AB723" s="67"/>
      <c r="AC723" s="67"/>
      <c r="AD723" s="68"/>
      <c r="AE723" s="185"/>
    </row>
    <row r="724" spans="1:52" x14ac:dyDescent="0.25">
      <c r="A724" s="165" t="s">
        <v>1406</v>
      </c>
      <c r="B724" s="166" t="s">
        <v>1407</v>
      </c>
      <c r="C724" s="167" t="s">
        <v>154</v>
      </c>
      <c r="D724" s="168" t="s">
        <v>1408</v>
      </c>
      <c r="E724" s="173" t="s">
        <v>147</v>
      </c>
      <c r="F724" s="325">
        <v>9.25</v>
      </c>
      <c r="G724" s="82"/>
      <c r="H724" s="80"/>
      <c r="I724" s="238">
        <v>6.3E-2</v>
      </c>
      <c r="J724" s="53">
        <v>10</v>
      </c>
      <c r="K724" s="52">
        <v>150</v>
      </c>
      <c r="L724" s="52" t="s">
        <v>148</v>
      </c>
      <c r="M724" s="106">
        <v>5400</v>
      </c>
      <c r="N724" s="80"/>
      <c r="O724" s="29" t="s">
        <v>1409</v>
      </c>
      <c r="P724" s="31">
        <v>110</v>
      </c>
      <c r="Q724" s="30">
        <v>25</v>
      </c>
      <c r="R724" s="213" t="s">
        <v>1073</v>
      </c>
      <c r="S724" s="44">
        <v>29.62</v>
      </c>
      <c r="T724" s="48"/>
      <c r="U724" s="48"/>
      <c r="V724" s="48"/>
      <c r="W724" s="48"/>
      <c r="X724" s="48"/>
      <c r="Y724" s="64">
        <v>3.1223200000000002</v>
      </c>
      <c r="Z724" s="65">
        <v>0.24179</v>
      </c>
      <c r="AA724" s="131">
        <v>12.34266</v>
      </c>
      <c r="AB724" s="67"/>
      <c r="AC724" s="67"/>
      <c r="AD724" s="157"/>
      <c r="AE724" s="185"/>
    </row>
    <row r="725" spans="1:52" x14ac:dyDescent="0.25">
      <c r="A725" s="169" t="s">
        <v>1410</v>
      </c>
      <c r="B725" s="170" t="s">
        <v>1411</v>
      </c>
      <c r="C725" s="171" t="s">
        <v>154</v>
      </c>
      <c r="D725" s="172" t="s">
        <v>1412</v>
      </c>
      <c r="E725" s="174" t="s">
        <v>147</v>
      </c>
      <c r="F725" s="326">
        <v>10.75</v>
      </c>
      <c r="G725" s="82"/>
      <c r="H725" s="80"/>
      <c r="I725" s="239">
        <v>5.2699999999999997E-2</v>
      </c>
      <c r="J725" s="56">
        <v>10</v>
      </c>
      <c r="K725" s="55">
        <v>150</v>
      </c>
      <c r="L725" s="55" t="s">
        <v>148</v>
      </c>
      <c r="M725" s="107">
        <v>5400</v>
      </c>
      <c r="N725" s="80"/>
      <c r="O725" s="34" t="s">
        <v>1413</v>
      </c>
      <c r="P725" s="36">
        <v>110</v>
      </c>
      <c r="Q725" s="35">
        <v>25</v>
      </c>
      <c r="R725" s="214" t="s">
        <v>1080</v>
      </c>
      <c r="S725" s="40">
        <v>30.23</v>
      </c>
      <c r="T725" s="48"/>
      <c r="U725" s="48"/>
      <c r="V725" s="48"/>
      <c r="W725" s="48"/>
      <c r="X725" s="48"/>
      <c r="Y725" s="69">
        <v>3.754</v>
      </c>
      <c r="Z725" s="70">
        <v>0.38900000000000001</v>
      </c>
      <c r="AA725" s="133">
        <v>16.547000000000001</v>
      </c>
      <c r="AB725" s="67"/>
      <c r="AC725" s="67"/>
      <c r="AD725" s="68"/>
      <c r="AE725" s="185"/>
    </row>
    <row r="726" spans="1:52" x14ac:dyDescent="0.25">
      <c r="A726" s="165" t="s">
        <v>1414</v>
      </c>
      <c r="B726" s="166" t="s">
        <v>1415</v>
      </c>
      <c r="C726" s="167" t="s">
        <v>154</v>
      </c>
      <c r="D726" s="168" t="s">
        <v>1416</v>
      </c>
      <c r="E726" s="173" t="s">
        <v>147</v>
      </c>
      <c r="F726" s="325">
        <v>20.53</v>
      </c>
      <c r="G726" s="82"/>
      <c r="H726" s="80"/>
      <c r="I726" s="238">
        <v>0.16200000000000001</v>
      </c>
      <c r="J726" s="53">
        <v>10</v>
      </c>
      <c r="K726" s="52">
        <v>150</v>
      </c>
      <c r="L726" s="52" t="s">
        <v>148</v>
      </c>
      <c r="M726" s="106">
        <v>5400</v>
      </c>
      <c r="N726" s="80"/>
      <c r="O726" s="29" t="s">
        <v>1417</v>
      </c>
      <c r="P726" s="31">
        <v>110</v>
      </c>
      <c r="Q726" s="30">
        <v>32</v>
      </c>
      <c r="R726" s="213" t="s">
        <v>1101</v>
      </c>
      <c r="S726" s="44">
        <v>50.17</v>
      </c>
      <c r="T726" s="48"/>
      <c r="U726" s="48"/>
      <c r="V726" s="48"/>
      <c r="W726" s="48"/>
      <c r="X726" s="48"/>
      <c r="Y726" s="64">
        <v>10.874000000000001</v>
      </c>
      <c r="Z726" s="65">
        <v>0.75800000000000001</v>
      </c>
      <c r="AA726" s="131">
        <v>55.234999999999999</v>
      </c>
      <c r="AB726" s="67"/>
      <c r="AC726" s="67"/>
      <c r="AD726" s="68"/>
      <c r="AE726" s="185"/>
    </row>
    <row r="727" spans="1:52" x14ac:dyDescent="0.25">
      <c r="A727" s="169" t="s">
        <v>1418</v>
      </c>
      <c r="B727" s="170" t="s">
        <v>1419</v>
      </c>
      <c r="C727" s="171" t="s">
        <v>154</v>
      </c>
      <c r="D727" s="172" t="s">
        <v>1420</v>
      </c>
      <c r="E727" s="174" t="s">
        <v>147</v>
      </c>
      <c r="F727" s="326">
        <v>9.25</v>
      </c>
      <c r="G727" s="82"/>
      <c r="H727" s="80"/>
      <c r="I727" s="239">
        <v>6.3E-2</v>
      </c>
      <c r="J727" s="56">
        <v>10</v>
      </c>
      <c r="K727" s="55">
        <v>150</v>
      </c>
      <c r="L727" s="55" t="s">
        <v>148</v>
      </c>
      <c r="M727" s="107">
        <v>5400</v>
      </c>
      <c r="N727" s="80"/>
      <c r="O727" s="29" t="s">
        <v>1421</v>
      </c>
      <c r="P727" s="36">
        <v>125</v>
      </c>
      <c r="Q727" s="35">
        <v>32</v>
      </c>
      <c r="R727" s="214" t="s">
        <v>1101</v>
      </c>
      <c r="S727" s="40">
        <v>32.18</v>
      </c>
      <c r="T727" s="48"/>
      <c r="U727" s="48"/>
      <c r="V727" s="48"/>
      <c r="W727" s="48"/>
      <c r="X727" s="48"/>
      <c r="Y727" s="69">
        <v>10.874000000000001</v>
      </c>
      <c r="Z727" s="70">
        <v>0.75800000000000001</v>
      </c>
      <c r="AA727" s="133">
        <v>55.234999999999999</v>
      </c>
      <c r="AB727" s="67"/>
      <c r="AC727" s="67"/>
      <c r="AD727" s="157"/>
      <c r="AE727" s="185"/>
    </row>
    <row r="728" spans="1:52" x14ac:dyDescent="0.25">
      <c r="A728" s="165" t="s">
        <v>1422</v>
      </c>
      <c r="B728" s="166" t="s">
        <v>1423</v>
      </c>
      <c r="C728" s="167" t="s">
        <v>154</v>
      </c>
      <c r="D728" s="168" t="s">
        <v>1424</v>
      </c>
      <c r="E728" s="173" t="s">
        <v>147</v>
      </c>
      <c r="F728" s="325">
        <v>10.75</v>
      </c>
      <c r="G728" s="82"/>
      <c r="H728" s="80"/>
      <c r="I728" s="238">
        <v>6.8000000000000005E-2</v>
      </c>
      <c r="J728" s="53">
        <v>10</v>
      </c>
      <c r="K728" s="52">
        <v>150</v>
      </c>
      <c r="L728" s="52" t="s">
        <v>148</v>
      </c>
      <c r="M728" s="106">
        <v>5400</v>
      </c>
      <c r="N728" s="80"/>
      <c r="O728" s="34" t="s">
        <v>1425</v>
      </c>
      <c r="P728" s="31">
        <v>125</v>
      </c>
      <c r="Q728" s="30">
        <v>25</v>
      </c>
      <c r="R728" s="213" t="s">
        <v>1080</v>
      </c>
      <c r="S728" s="44"/>
      <c r="T728" s="48"/>
      <c r="U728" s="48"/>
      <c r="V728" s="48"/>
      <c r="W728" s="48"/>
      <c r="X728" s="48"/>
      <c r="Y728" s="64">
        <v>10.874000000000001</v>
      </c>
      <c r="Z728" s="65">
        <v>0.75800000000000001</v>
      </c>
      <c r="AA728" s="131">
        <v>55.234999999999999</v>
      </c>
      <c r="AB728" s="67"/>
      <c r="AC728" s="67"/>
      <c r="AD728" s="68"/>
      <c r="AE728" s="185"/>
    </row>
    <row r="729" spans="1:52" x14ac:dyDescent="0.25">
      <c r="A729" s="169" t="s">
        <v>1426</v>
      </c>
      <c r="B729" s="170" t="s">
        <v>1427</v>
      </c>
      <c r="C729" s="171" t="s">
        <v>154</v>
      </c>
      <c r="D729" s="172" t="s">
        <v>1428</v>
      </c>
      <c r="E729" s="174" t="s">
        <v>147</v>
      </c>
      <c r="F729" s="326">
        <v>20.53</v>
      </c>
      <c r="G729" s="82"/>
      <c r="H729" s="80"/>
      <c r="I729" s="239">
        <v>0.12479999999999999</v>
      </c>
      <c r="J729" s="56">
        <v>10</v>
      </c>
      <c r="K729" s="55">
        <v>150</v>
      </c>
      <c r="L729" s="55" t="s">
        <v>148</v>
      </c>
      <c r="M729" s="107">
        <v>5400</v>
      </c>
      <c r="N729" s="81"/>
      <c r="O729" s="29" t="s">
        <v>1429</v>
      </c>
      <c r="P729" s="36">
        <v>125</v>
      </c>
      <c r="Q729" s="35">
        <v>32</v>
      </c>
      <c r="R729" s="214" t="s">
        <v>1101</v>
      </c>
      <c r="S729" s="40">
        <v>48.71</v>
      </c>
      <c r="T729" s="48"/>
      <c r="U729" s="48"/>
      <c r="V729" s="48"/>
      <c r="W729" s="48"/>
      <c r="X729" s="48"/>
      <c r="Y729" s="69">
        <v>10.874000000000001</v>
      </c>
      <c r="Z729" s="70">
        <v>0.75800000000000001</v>
      </c>
      <c r="AA729" s="133">
        <v>55.234999999999999</v>
      </c>
      <c r="AB729" s="67"/>
      <c r="AC729" s="67"/>
      <c r="AD729" s="68"/>
      <c r="AE729" s="185"/>
    </row>
    <row r="730" spans="1:52" x14ac:dyDescent="0.25">
      <c r="A730" s="143"/>
      <c r="B730" s="143"/>
      <c r="C730" s="143"/>
      <c r="D730" s="143"/>
      <c r="E730" s="10"/>
      <c r="F730" s="327"/>
      <c r="G730" s="10"/>
      <c r="I730" s="135"/>
      <c r="J730" s="104"/>
      <c r="K730" s="10"/>
      <c r="L730" s="136"/>
      <c r="M730" s="10"/>
      <c r="O730" s="23"/>
      <c r="P730" s="23"/>
      <c r="Q730" s="137"/>
      <c r="R730" s="226"/>
      <c r="S730" s="138"/>
      <c r="T730" s="138"/>
      <c r="U730" s="138"/>
      <c r="V730" s="138"/>
      <c r="W730" s="138"/>
      <c r="X730" s="23"/>
      <c r="Y730" s="137"/>
      <c r="Z730" s="9"/>
      <c r="AA730" s="9"/>
      <c r="AB730" s="19" t="s">
        <v>210</v>
      </c>
      <c r="AC730" s="22" t="s">
        <v>210</v>
      </c>
      <c r="AD730" s="22" t="s">
        <v>210</v>
      </c>
      <c r="AE730" s="185"/>
      <c r="AG730" s="74"/>
    </row>
    <row r="731" spans="1:52" x14ac:dyDescent="0.25">
      <c r="D731"/>
      <c r="F731" s="327"/>
      <c r="G731" s="13"/>
      <c r="H731" s="163"/>
      <c r="I731" s="17"/>
      <c r="L731" s="10"/>
      <c r="N731" s="163"/>
      <c r="AE731" s="185"/>
      <c r="AZ731" s="15"/>
    </row>
    <row r="732" spans="1:52" ht="52.5" customHeight="1" x14ac:dyDescent="0.25">
      <c r="A732" s="139" t="s">
        <v>22</v>
      </c>
      <c r="B732" s="139" t="s">
        <v>23</v>
      </c>
      <c r="C732" s="139" t="s">
        <v>24</v>
      </c>
      <c r="D732" s="139" t="s">
        <v>25</v>
      </c>
      <c r="E732" s="139" t="s">
        <v>26</v>
      </c>
      <c r="F732" s="324" t="s">
        <v>138</v>
      </c>
      <c r="G732" s="274" t="s">
        <v>1</v>
      </c>
      <c r="I732" s="57" t="s">
        <v>121</v>
      </c>
      <c r="J732" s="93" t="s">
        <v>122</v>
      </c>
      <c r="K732" s="59" t="s">
        <v>123</v>
      </c>
      <c r="L732" s="58" t="s">
        <v>30</v>
      </c>
      <c r="M732" s="93" t="s">
        <v>124</v>
      </c>
      <c r="O732" s="23"/>
      <c r="P732" s="23"/>
      <c r="Q732" s="27" t="s">
        <v>312</v>
      </c>
      <c r="R732" s="41" t="s">
        <v>140</v>
      </c>
      <c r="S732" s="28" t="s">
        <v>313</v>
      </c>
      <c r="T732" s="27" t="s">
        <v>727</v>
      </c>
      <c r="U732" s="47" t="s">
        <v>1279</v>
      </c>
      <c r="V732" s="140"/>
      <c r="W732" s="9"/>
      <c r="X732" s="61" t="s">
        <v>34</v>
      </c>
      <c r="Y732" s="61" t="s">
        <v>35</v>
      </c>
      <c r="Z732" s="61" t="s">
        <v>36</v>
      </c>
      <c r="AA732" s="62" t="s">
        <v>37</v>
      </c>
      <c r="AB732" s="62" t="s">
        <v>38</v>
      </c>
      <c r="AC732" s="63" t="s">
        <v>39</v>
      </c>
      <c r="AJ732" s="185"/>
    </row>
    <row r="733" spans="1:52" x14ac:dyDescent="0.25">
      <c r="A733" s="272" t="s">
        <v>2077</v>
      </c>
      <c r="B733" s="293">
        <v>8433375074703</v>
      </c>
      <c r="C733" s="265" t="s">
        <v>154</v>
      </c>
      <c r="D733" s="284" t="s">
        <v>2083</v>
      </c>
      <c r="E733" s="273" t="s">
        <v>2084</v>
      </c>
      <c r="F733" s="325">
        <v>40.74</v>
      </c>
      <c r="G733" s="176"/>
      <c r="I733" s="130">
        <v>0.31</v>
      </c>
      <c r="J733" s="30">
        <v>4</v>
      </c>
      <c r="K733" s="31">
        <v>40</v>
      </c>
      <c r="L733" s="31" t="s">
        <v>148</v>
      </c>
      <c r="M733" s="45">
        <v>1440</v>
      </c>
      <c r="N733" s="285"/>
      <c r="O733" s="14"/>
      <c r="P733" s="286"/>
      <c r="Q733" s="29" t="s">
        <v>2075</v>
      </c>
      <c r="R733" s="31">
        <v>42.4</v>
      </c>
      <c r="S733" s="30">
        <v>38.99</v>
      </c>
      <c r="T733" s="32">
        <v>31</v>
      </c>
      <c r="U733" s="44">
        <v>81.81</v>
      </c>
      <c r="V733" s="48"/>
      <c r="W733" s="9"/>
      <c r="X733" s="64">
        <v>18.21</v>
      </c>
      <c r="Y733" s="65">
        <v>1.4289999999999998</v>
      </c>
      <c r="Z733" s="131">
        <v>29.54</v>
      </c>
      <c r="AA733" s="67"/>
      <c r="AB733" s="67"/>
      <c r="AC733" s="68"/>
      <c r="AJ733" s="185"/>
    </row>
    <row r="734" spans="1:52" x14ac:dyDescent="0.25">
      <c r="A734" s="178" t="s">
        <v>2078</v>
      </c>
      <c r="B734" s="294">
        <v>8433375074710</v>
      </c>
      <c r="C734" s="180" t="s">
        <v>154</v>
      </c>
      <c r="D734" s="287" t="s">
        <v>2085</v>
      </c>
      <c r="E734" s="179" t="s">
        <v>2084</v>
      </c>
      <c r="F734" s="326">
        <v>46.5</v>
      </c>
      <c r="G734" s="176"/>
      <c r="I734" s="132">
        <v>0.40600000000000003</v>
      </c>
      <c r="J734" s="35">
        <v>4</v>
      </c>
      <c r="K734" s="36">
        <v>32</v>
      </c>
      <c r="L734" s="36" t="s">
        <v>148</v>
      </c>
      <c r="M734" s="46">
        <v>1152</v>
      </c>
      <c r="N734" s="288"/>
      <c r="P734" s="163"/>
      <c r="Q734" s="34" t="s">
        <v>2076</v>
      </c>
      <c r="R734" s="36">
        <v>48.3</v>
      </c>
      <c r="S734" s="35">
        <v>45.09</v>
      </c>
      <c r="T734" s="37">
        <v>31</v>
      </c>
      <c r="U734" s="40"/>
      <c r="V734" s="48"/>
      <c r="W734" s="9"/>
      <c r="X734" s="69">
        <v>93.100000000000009</v>
      </c>
      <c r="Y734" s="70">
        <v>7.3570000000000002</v>
      </c>
      <c r="Z734" s="133">
        <v>206.16</v>
      </c>
      <c r="AA734" s="67"/>
      <c r="AB734" s="67"/>
      <c r="AC734" s="68"/>
      <c r="AJ734" s="185"/>
    </row>
    <row r="735" spans="1:52" x14ac:dyDescent="0.25">
      <c r="A735" s="272" t="s">
        <v>2079</v>
      </c>
      <c r="B735" s="293">
        <v>8433375074727</v>
      </c>
      <c r="C735" s="265" t="s">
        <v>154</v>
      </c>
      <c r="D735" s="284" t="s">
        <v>2086</v>
      </c>
      <c r="E735" s="273" t="s">
        <v>2084</v>
      </c>
      <c r="F735" s="325">
        <v>53.83</v>
      </c>
      <c r="G735" s="176"/>
      <c r="H735" s="80"/>
      <c r="I735" s="130">
        <v>0.56235000000000002</v>
      </c>
      <c r="J735" s="30">
        <v>2</v>
      </c>
      <c r="K735" s="31">
        <v>16</v>
      </c>
      <c r="L735" s="31" t="s">
        <v>148</v>
      </c>
      <c r="M735" s="45">
        <v>576</v>
      </c>
      <c r="N735" s="288"/>
      <c r="P735" s="163"/>
      <c r="Q735" s="29" t="s">
        <v>1118</v>
      </c>
      <c r="R735" s="31">
        <v>60.3</v>
      </c>
      <c r="S735" s="30">
        <v>57.15</v>
      </c>
      <c r="T735" s="32">
        <v>41</v>
      </c>
      <c r="U735" s="44">
        <v>102.03</v>
      </c>
      <c r="V735" s="48"/>
      <c r="W735" s="9"/>
      <c r="X735" s="64">
        <v>134.1</v>
      </c>
      <c r="Y735" s="65">
        <v>10.59</v>
      </c>
      <c r="Z735" s="131">
        <v>296.86</v>
      </c>
      <c r="AA735" s="67"/>
      <c r="AB735" s="67"/>
      <c r="AC735" s="157" t="s">
        <v>62</v>
      </c>
      <c r="AJ735" s="185"/>
    </row>
    <row r="736" spans="1:52" x14ac:dyDescent="0.25">
      <c r="A736" s="178" t="s">
        <v>2080</v>
      </c>
      <c r="B736" s="294">
        <v>8433375074734</v>
      </c>
      <c r="C736" s="180" t="s">
        <v>154</v>
      </c>
      <c r="D736" s="287" t="s">
        <v>2087</v>
      </c>
      <c r="E736" s="179" t="s">
        <v>2084</v>
      </c>
      <c r="F736" s="326">
        <v>82.78</v>
      </c>
      <c r="G736" s="176"/>
      <c r="H736" s="80"/>
      <c r="I736" s="132">
        <v>0.877</v>
      </c>
      <c r="J736" s="35">
        <v>1</v>
      </c>
      <c r="K736" s="36">
        <v>12</v>
      </c>
      <c r="L736" s="36" t="s">
        <v>148</v>
      </c>
      <c r="M736" s="46">
        <v>432</v>
      </c>
      <c r="N736" s="288"/>
      <c r="P736" s="163"/>
      <c r="Q736" s="34" t="s">
        <v>1235</v>
      </c>
      <c r="R736" s="36">
        <v>73.23</v>
      </c>
      <c r="S736" s="35">
        <v>72.95</v>
      </c>
      <c r="T736" s="37">
        <v>68.930000000000007</v>
      </c>
      <c r="U736" s="40">
        <v>105.09</v>
      </c>
      <c r="V736" s="48"/>
      <c r="W736" s="9"/>
      <c r="X736" s="69">
        <v>203.4</v>
      </c>
      <c r="Y736" s="70">
        <v>16.09</v>
      </c>
      <c r="Z736" s="133">
        <v>449.4</v>
      </c>
      <c r="AA736" s="67"/>
      <c r="AB736" s="67"/>
      <c r="AC736" s="68"/>
      <c r="AJ736" s="185"/>
    </row>
    <row r="737" spans="1:52" x14ac:dyDescent="0.25">
      <c r="A737" s="272" t="s">
        <v>2081</v>
      </c>
      <c r="B737" s="293">
        <v>8433375074741</v>
      </c>
      <c r="C737" s="265" t="s">
        <v>154</v>
      </c>
      <c r="D737" s="284" t="s">
        <v>2088</v>
      </c>
      <c r="E737" s="273" t="s">
        <v>2084</v>
      </c>
      <c r="F737" s="325">
        <v>133.9</v>
      </c>
      <c r="G737" s="176"/>
      <c r="H737" s="80"/>
      <c r="I737" s="130">
        <v>1.4970000000000001</v>
      </c>
      <c r="J737" s="30">
        <v>1</v>
      </c>
      <c r="K737" s="31">
        <v>8</v>
      </c>
      <c r="L737" s="31" t="s">
        <v>148</v>
      </c>
      <c r="M737" s="45">
        <v>288</v>
      </c>
      <c r="N737" s="288"/>
      <c r="P737" s="163"/>
      <c r="Q737" s="29" t="s">
        <v>1131</v>
      </c>
      <c r="R737" s="31">
        <v>88.9</v>
      </c>
      <c r="S737" s="30">
        <v>84.94</v>
      </c>
      <c r="T737" s="32">
        <v>39</v>
      </c>
      <c r="U737" s="44"/>
      <c r="V737" s="48"/>
      <c r="W737" s="9"/>
      <c r="X737" s="64">
        <v>330.8</v>
      </c>
      <c r="Y737" s="65">
        <v>26.18</v>
      </c>
      <c r="Z737" s="131">
        <v>732.9</v>
      </c>
      <c r="AA737" s="67"/>
      <c r="AB737" s="67"/>
      <c r="AC737" s="68"/>
      <c r="AJ737" s="185"/>
    </row>
    <row r="738" spans="1:52" x14ac:dyDescent="0.25">
      <c r="A738" s="178" t="s">
        <v>2082</v>
      </c>
      <c r="B738" s="294">
        <v>8433375074758</v>
      </c>
      <c r="C738" s="180" t="s">
        <v>154</v>
      </c>
      <c r="D738" s="287" t="s">
        <v>2089</v>
      </c>
      <c r="E738" s="179" t="s">
        <v>2084</v>
      </c>
      <c r="F738" s="326">
        <v>198.78</v>
      </c>
      <c r="G738" s="176"/>
      <c r="H738" s="80"/>
      <c r="I738" s="132">
        <v>2.0489999999999999</v>
      </c>
      <c r="J738" s="35">
        <v>1</v>
      </c>
      <c r="K738" s="36">
        <v>3</v>
      </c>
      <c r="L738" s="36" t="s">
        <v>148</v>
      </c>
      <c r="M738" s="46">
        <v>108</v>
      </c>
      <c r="N738" s="289"/>
      <c r="O738" s="142"/>
      <c r="P738" s="290"/>
      <c r="Q738" s="34" t="s">
        <v>1138</v>
      </c>
      <c r="R738" s="36">
        <v>107.56</v>
      </c>
      <c r="S738" s="35">
        <v>113.97</v>
      </c>
      <c r="T738" s="37">
        <v>109.73</v>
      </c>
      <c r="U738" s="40">
        <v>124.81</v>
      </c>
      <c r="V738" s="48"/>
      <c r="W738" s="9"/>
      <c r="X738" s="69">
        <v>470.7</v>
      </c>
      <c r="Y738" s="70">
        <v>37.19</v>
      </c>
      <c r="Z738" s="133">
        <v>1041.0999999999999</v>
      </c>
      <c r="AA738" s="67"/>
      <c r="AB738" s="67"/>
      <c r="AC738" s="68"/>
      <c r="AJ738" s="185"/>
    </row>
    <row r="739" spans="1:52" x14ac:dyDescent="0.25">
      <c r="A739" s="291"/>
      <c r="B739" s="291"/>
      <c r="C739" s="134"/>
      <c r="D739" s="291"/>
      <c r="E739" s="10"/>
      <c r="F739" s="327"/>
      <c r="G739" s="292"/>
      <c r="I739" s="135"/>
      <c r="J739" s="104"/>
      <c r="K739" s="10"/>
      <c r="L739" s="136"/>
      <c r="M739" s="10"/>
      <c r="O739" s="23"/>
      <c r="P739" s="23"/>
      <c r="Q739" s="137"/>
      <c r="R739" s="23"/>
      <c r="S739" s="138"/>
      <c r="T739" s="23"/>
      <c r="U739" s="137"/>
      <c r="V739" s="9"/>
      <c r="W739" s="9"/>
      <c r="X739" s="19" t="s">
        <v>210</v>
      </c>
      <c r="Y739" s="22" t="s">
        <v>210</v>
      </c>
      <c r="Z739" s="22" t="s">
        <v>210</v>
      </c>
      <c r="AA739" s="9"/>
      <c r="AC739" s="74"/>
      <c r="AJ739" s="185"/>
    </row>
    <row r="740" spans="1:52" x14ac:dyDescent="0.25">
      <c r="A740" s="291"/>
      <c r="B740" s="291"/>
      <c r="C740" s="134"/>
      <c r="D740" s="291"/>
      <c r="E740" s="10"/>
      <c r="F740" s="327"/>
      <c r="G740" s="292"/>
      <c r="I740" s="135"/>
      <c r="J740" s="104"/>
      <c r="K740" s="10"/>
      <c r="L740" s="136"/>
      <c r="M740" s="10"/>
      <c r="O740" s="23"/>
      <c r="P740" s="23"/>
      <c r="Q740" s="137"/>
      <c r="R740" s="23"/>
      <c r="S740" s="138"/>
      <c r="T740" s="23"/>
      <c r="U740" s="137"/>
      <c r="V740" s="9"/>
      <c r="W740" s="9"/>
      <c r="X740" s="19"/>
      <c r="Y740" s="22"/>
      <c r="Z740" s="22"/>
      <c r="AA740" s="9"/>
      <c r="AC740" s="74"/>
      <c r="AJ740" s="185"/>
    </row>
    <row r="741" spans="1:52" ht="45" x14ac:dyDescent="0.25">
      <c r="A741" s="2" t="s">
        <v>22</v>
      </c>
      <c r="B741" s="114" t="s">
        <v>23</v>
      </c>
      <c r="C741" s="2" t="s">
        <v>24</v>
      </c>
      <c r="D741" s="2" t="s">
        <v>25</v>
      </c>
      <c r="E741" s="2" t="s">
        <v>26</v>
      </c>
      <c r="F741" s="324" t="s">
        <v>138</v>
      </c>
      <c r="G741" s="2" t="s">
        <v>1</v>
      </c>
      <c r="H741" s="80"/>
      <c r="I741" s="57" t="s">
        <v>121</v>
      </c>
      <c r="J741" s="93" t="s">
        <v>122</v>
      </c>
      <c r="K741" s="59" t="s">
        <v>123</v>
      </c>
      <c r="L741" s="58" t="s">
        <v>30</v>
      </c>
      <c r="M741" s="93" t="s">
        <v>124</v>
      </c>
      <c r="N741" s="85"/>
      <c r="O741" s="27" t="s">
        <v>139</v>
      </c>
      <c r="P741" s="28" t="s">
        <v>141</v>
      </c>
      <c r="Q741" s="41"/>
      <c r="R741" s="220"/>
      <c r="S741" s="27"/>
      <c r="T741" s="97"/>
      <c r="U741" s="97"/>
      <c r="V741" s="97"/>
      <c r="W741" s="97"/>
      <c r="X741" s="23"/>
      <c r="Y741" s="61" t="s">
        <v>34</v>
      </c>
      <c r="Z741" s="61" t="s">
        <v>35</v>
      </c>
      <c r="AA741" s="61" t="s">
        <v>36</v>
      </c>
      <c r="AB741" s="62" t="s">
        <v>37</v>
      </c>
      <c r="AC741" s="62" t="s">
        <v>38</v>
      </c>
      <c r="AD741" s="63" t="s">
        <v>39</v>
      </c>
      <c r="AE741" s="185"/>
      <c r="AZ741" s="15"/>
    </row>
    <row r="742" spans="1:52" x14ac:dyDescent="0.25">
      <c r="A742" s="165" t="s">
        <v>1430</v>
      </c>
      <c r="B742" s="166" t="s">
        <v>1431</v>
      </c>
      <c r="C742" s="167" t="s">
        <v>145</v>
      </c>
      <c r="D742" s="168" t="s">
        <v>1432</v>
      </c>
      <c r="E742" s="173" t="s">
        <v>1433</v>
      </c>
      <c r="F742" s="325">
        <v>12.94</v>
      </c>
      <c r="G742" s="12"/>
      <c r="H742" s="80"/>
      <c r="I742" s="76">
        <v>7.5999999999999998E-2</v>
      </c>
      <c r="J742" s="100">
        <v>10</v>
      </c>
      <c r="K742" s="52">
        <v>100</v>
      </c>
      <c r="L742" s="52" t="s">
        <v>148</v>
      </c>
      <c r="M742" s="53">
        <v>3600</v>
      </c>
      <c r="N742" s="79"/>
      <c r="O742" s="29">
        <v>20</v>
      </c>
      <c r="P742" s="31" t="s">
        <v>398</v>
      </c>
      <c r="Q742" s="31"/>
      <c r="R742" s="213"/>
      <c r="S742" s="33"/>
      <c r="T742" s="39"/>
      <c r="U742" s="39"/>
      <c r="V742" s="39"/>
      <c r="W742" s="39"/>
      <c r="Y742" s="64">
        <v>6.42</v>
      </c>
      <c r="Z742" s="65">
        <v>0.48149999999999998</v>
      </c>
      <c r="AA742" s="66">
        <v>24.61</v>
      </c>
      <c r="AB742" s="67"/>
      <c r="AC742" s="67"/>
      <c r="AD742" s="68"/>
      <c r="AE742" s="185"/>
    </row>
    <row r="743" spans="1:52" x14ac:dyDescent="0.25">
      <c r="A743" s="169" t="s">
        <v>1434</v>
      </c>
      <c r="B743" s="170" t="s">
        <v>1435</v>
      </c>
      <c r="C743" s="171" t="s">
        <v>145</v>
      </c>
      <c r="D743" s="172" t="s">
        <v>1436</v>
      </c>
      <c r="E743" s="174" t="s">
        <v>1433</v>
      </c>
      <c r="F743" s="326">
        <v>16.190000000000001</v>
      </c>
      <c r="G743" s="12"/>
      <c r="H743" s="80"/>
      <c r="I743" s="77">
        <v>0.13200000000000001</v>
      </c>
      <c r="J743" s="101">
        <v>10</v>
      </c>
      <c r="K743" s="55">
        <v>50</v>
      </c>
      <c r="L743" s="55" t="s">
        <v>148</v>
      </c>
      <c r="M743" s="56">
        <v>1800</v>
      </c>
      <c r="N743" s="80"/>
      <c r="O743" s="34">
        <v>25</v>
      </c>
      <c r="P743" s="36" t="s">
        <v>1126</v>
      </c>
      <c r="Q743" s="36"/>
      <c r="R743" s="214"/>
      <c r="S743" s="38"/>
      <c r="T743" s="39"/>
      <c r="U743" s="39"/>
      <c r="V743" s="39"/>
      <c r="W743" s="39"/>
      <c r="Y743" s="69">
        <v>7.92</v>
      </c>
      <c r="Z743" s="70">
        <v>0.59400000000000008</v>
      </c>
      <c r="AA743" s="71">
        <v>30.360000000000003</v>
      </c>
      <c r="AB743" s="67"/>
      <c r="AC743" s="67"/>
      <c r="AD743" s="68"/>
      <c r="AE743" s="185"/>
    </row>
    <row r="744" spans="1:52" x14ac:dyDescent="0.25">
      <c r="A744" s="165" t="s">
        <v>1437</v>
      </c>
      <c r="B744" s="166" t="s">
        <v>1438</v>
      </c>
      <c r="C744" s="167" t="s">
        <v>145</v>
      </c>
      <c r="D744" s="168" t="s">
        <v>1439</v>
      </c>
      <c r="E744" s="173" t="s">
        <v>1433</v>
      </c>
      <c r="F744" s="325">
        <v>25.86</v>
      </c>
      <c r="G744" s="12"/>
      <c r="H744" s="80"/>
      <c r="I744" s="76">
        <v>0.20899999999999999</v>
      </c>
      <c r="J744" s="100">
        <v>5</v>
      </c>
      <c r="K744" s="52">
        <v>40</v>
      </c>
      <c r="L744" s="52" t="s">
        <v>148</v>
      </c>
      <c r="M744" s="53">
        <v>1440</v>
      </c>
      <c r="N744" s="80"/>
      <c r="O744" s="29">
        <v>32</v>
      </c>
      <c r="P744" s="31" t="s">
        <v>680</v>
      </c>
      <c r="Q744" s="31"/>
      <c r="R744" s="213"/>
      <c r="S744" s="33"/>
      <c r="T744" s="39"/>
      <c r="U744" s="39"/>
      <c r="V744" s="39"/>
      <c r="W744" s="39"/>
      <c r="Y744" s="64">
        <v>12.54</v>
      </c>
      <c r="Z744" s="65">
        <v>0.9405</v>
      </c>
      <c r="AA744" s="66">
        <v>48.07</v>
      </c>
      <c r="AB744" s="67"/>
      <c r="AC744" s="67"/>
      <c r="AD744" s="68"/>
      <c r="AE744" s="185"/>
    </row>
    <row r="745" spans="1:52" x14ac:dyDescent="0.25">
      <c r="A745" s="169" t="s">
        <v>1440</v>
      </c>
      <c r="B745" s="170" t="s">
        <v>1441</v>
      </c>
      <c r="C745" s="171" t="s">
        <v>145</v>
      </c>
      <c r="D745" s="172" t="s">
        <v>1442</v>
      </c>
      <c r="E745" s="174" t="s">
        <v>1433</v>
      </c>
      <c r="F745" s="326">
        <v>58.17</v>
      </c>
      <c r="G745" s="12"/>
      <c r="H745" s="80"/>
      <c r="I745" s="77">
        <v>0.32300000000000001</v>
      </c>
      <c r="J745" s="101">
        <v>2</v>
      </c>
      <c r="K745" s="55">
        <v>20</v>
      </c>
      <c r="L745" s="55" t="s">
        <v>148</v>
      </c>
      <c r="M745" s="56">
        <v>720</v>
      </c>
      <c r="N745" s="80"/>
      <c r="O745" s="34">
        <v>40</v>
      </c>
      <c r="P745" s="36" t="s">
        <v>1443</v>
      </c>
      <c r="Q745" s="36"/>
      <c r="R745" s="214"/>
      <c r="S745" s="38"/>
      <c r="T745" s="39"/>
      <c r="U745" s="39"/>
      <c r="V745" s="39"/>
      <c r="W745" s="39"/>
      <c r="Y745" s="69">
        <v>26.22</v>
      </c>
      <c r="Z745" s="70">
        <v>1.9664999999999999</v>
      </c>
      <c r="AA745" s="71">
        <v>100.51</v>
      </c>
      <c r="AB745" s="67"/>
      <c r="AC745" s="67"/>
      <c r="AD745" s="68"/>
      <c r="AE745" s="185"/>
    </row>
    <row r="746" spans="1:52" x14ac:dyDescent="0.25">
      <c r="A746" s="165" t="s">
        <v>1444</v>
      </c>
      <c r="B746" s="166" t="s">
        <v>1445</v>
      </c>
      <c r="C746" s="167" t="s">
        <v>145</v>
      </c>
      <c r="D746" s="168" t="s">
        <v>1446</v>
      </c>
      <c r="E746" s="173" t="s">
        <v>1433</v>
      </c>
      <c r="F746" s="325">
        <v>77.5</v>
      </c>
      <c r="G746" s="12"/>
      <c r="H746" s="80"/>
      <c r="I746" s="76">
        <v>0.42599999999999999</v>
      </c>
      <c r="J746" s="100">
        <v>2</v>
      </c>
      <c r="K746" s="52">
        <v>20</v>
      </c>
      <c r="L746" s="52" t="s">
        <v>148</v>
      </c>
      <c r="M746" s="53">
        <v>720</v>
      </c>
      <c r="N746" s="80"/>
      <c r="O746" s="29">
        <v>50</v>
      </c>
      <c r="P746" s="31" t="s">
        <v>1447</v>
      </c>
      <c r="Q746" s="31"/>
      <c r="R746" s="213"/>
      <c r="S746" s="33"/>
      <c r="T746" s="39"/>
      <c r="U746" s="39"/>
      <c r="V746" s="39"/>
      <c r="W746" s="39"/>
      <c r="Y746" s="64">
        <v>30</v>
      </c>
      <c r="Z746" s="65">
        <v>2.25</v>
      </c>
      <c r="AA746" s="66">
        <v>115</v>
      </c>
      <c r="AB746" s="67"/>
      <c r="AC746" s="67"/>
      <c r="AD746" s="157" t="s">
        <v>62</v>
      </c>
      <c r="AE746" s="185"/>
    </row>
    <row r="747" spans="1:52" x14ac:dyDescent="0.25">
      <c r="A747" s="169" t="s">
        <v>1448</v>
      </c>
      <c r="B747" s="170" t="s">
        <v>1449</v>
      </c>
      <c r="C747" s="171" t="s">
        <v>145</v>
      </c>
      <c r="D747" s="172" t="s">
        <v>1450</v>
      </c>
      <c r="E747" s="174" t="s">
        <v>1433</v>
      </c>
      <c r="F747" s="326">
        <v>125.96</v>
      </c>
      <c r="G747" s="12"/>
      <c r="H747" s="80"/>
      <c r="I747" s="77">
        <v>0.77500000000000002</v>
      </c>
      <c r="J747" s="101">
        <v>1</v>
      </c>
      <c r="K747" s="55">
        <v>10</v>
      </c>
      <c r="L747" s="55" t="s">
        <v>148</v>
      </c>
      <c r="M747" s="56">
        <v>360</v>
      </c>
      <c r="N747" s="80"/>
      <c r="O747" s="34">
        <v>63</v>
      </c>
      <c r="P747" s="36" t="s">
        <v>1451</v>
      </c>
      <c r="Q747" s="36"/>
      <c r="R747" s="214"/>
      <c r="S747" s="38"/>
      <c r="T747" s="39"/>
      <c r="U747" s="39"/>
      <c r="V747" s="39"/>
      <c r="W747" s="39"/>
      <c r="Y747" s="69">
        <v>46.5</v>
      </c>
      <c r="Z747" s="70">
        <v>3.4875000000000003</v>
      </c>
      <c r="AA747" s="71">
        <v>178.25</v>
      </c>
      <c r="AB747" s="67"/>
      <c r="AC747" s="67"/>
      <c r="AD747" s="68"/>
      <c r="AE747" s="185"/>
    </row>
    <row r="748" spans="1:52" x14ac:dyDescent="0.25">
      <c r="A748" s="165" t="s">
        <v>1452</v>
      </c>
      <c r="B748" s="166" t="s">
        <v>1453</v>
      </c>
      <c r="C748" s="167" t="s">
        <v>145</v>
      </c>
      <c r="D748" s="168" t="s">
        <v>1454</v>
      </c>
      <c r="E748" s="173" t="s">
        <v>1433</v>
      </c>
      <c r="F748" s="325">
        <v>161.51</v>
      </c>
      <c r="G748" s="12"/>
      <c r="H748" s="80"/>
      <c r="I748" s="76">
        <v>1.1180000000000001</v>
      </c>
      <c r="J748" s="100">
        <v>1</v>
      </c>
      <c r="K748" s="52">
        <v>5</v>
      </c>
      <c r="L748" s="52" t="s">
        <v>148</v>
      </c>
      <c r="M748" s="53">
        <v>180</v>
      </c>
      <c r="N748" s="80"/>
      <c r="O748" s="29">
        <v>75</v>
      </c>
      <c r="P748" s="31" t="s">
        <v>1455</v>
      </c>
      <c r="Q748" s="31"/>
      <c r="R748" s="213"/>
      <c r="S748" s="33"/>
      <c r="T748" s="39"/>
      <c r="U748" s="39"/>
      <c r="V748" s="39"/>
      <c r="W748" s="39"/>
      <c r="Y748" s="64">
        <v>67.080000000000013</v>
      </c>
      <c r="Z748" s="65">
        <v>5.0310000000000006</v>
      </c>
      <c r="AA748" s="66">
        <v>257.14000000000004</v>
      </c>
      <c r="AB748" s="67"/>
      <c r="AC748" s="67"/>
      <c r="AD748" s="68"/>
      <c r="AE748" s="185"/>
    </row>
    <row r="749" spans="1:52" x14ac:dyDescent="0.25">
      <c r="A749" s="169" t="s">
        <v>1456</v>
      </c>
      <c r="B749" s="170" t="s">
        <v>1457</v>
      </c>
      <c r="C749" s="171" t="s">
        <v>145</v>
      </c>
      <c r="D749" s="172" t="s">
        <v>1458</v>
      </c>
      <c r="E749" s="174" t="s">
        <v>1433</v>
      </c>
      <c r="F749" s="326">
        <v>322.42</v>
      </c>
      <c r="G749" s="12"/>
      <c r="H749" s="80"/>
      <c r="I749" s="197">
        <v>2.46</v>
      </c>
      <c r="J749" s="101">
        <v>1</v>
      </c>
      <c r="K749" s="101">
        <v>15</v>
      </c>
      <c r="L749" s="55" t="s">
        <v>192</v>
      </c>
      <c r="M749" s="56">
        <v>540</v>
      </c>
      <c r="N749" s="81"/>
      <c r="O749" s="34">
        <v>90</v>
      </c>
      <c r="P749" s="36">
        <v>171</v>
      </c>
      <c r="Q749" s="36"/>
      <c r="R749" s="214"/>
      <c r="S749" s="38"/>
      <c r="T749" s="39"/>
      <c r="U749" s="39"/>
      <c r="V749" s="39"/>
      <c r="W749" s="39"/>
      <c r="Y749" s="69">
        <f t="shared" ref="Y749" si="29">60*I749</f>
        <v>147.6</v>
      </c>
      <c r="Z749" s="70">
        <f t="shared" ref="Z749" si="30">4.5*I749</f>
        <v>11.07</v>
      </c>
      <c r="AA749" s="71">
        <f t="shared" ref="AA749" si="31">247.54*I749</f>
        <v>608.94839999999999</v>
      </c>
      <c r="AB749" s="67"/>
      <c r="AC749" s="67"/>
      <c r="AD749" s="68"/>
      <c r="AE749" s="185"/>
    </row>
    <row r="750" spans="1:52" x14ac:dyDescent="0.25">
      <c r="C750" t="s">
        <v>210</v>
      </c>
      <c r="D750"/>
      <c r="F750" s="327"/>
      <c r="G750" s="187"/>
      <c r="H750" s="163"/>
      <c r="I750" s="17"/>
      <c r="L750" s="10"/>
      <c r="N750" s="14"/>
      <c r="AE750" s="185"/>
      <c r="AZ750" s="15"/>
    </row>
    <row r="751" spans="1:52" x14ac:dyDescent="0.25">
      <c r="D751"/>
      <c r="F751" s="327"/>
      <c r="G751" s="13"/>
      <c r="H751" s="163"/>
      <c r="I751" s="17"/>
      <c r="L751" s="10"/>
      <c r="AE751" s="185"/>
      <c r="AZ751" s="15"/>
    </row>
    <row r="752" spans="1:52" ht="45" x14ac:dyDescent="0.25">
      <c r="A752" s="2" t="s">
        <v>22</v>
      </c>
      <c r="B752" s="114" t="s">
        <v>23</v>
      </c>
      <c r="C752" s="2" t="s">
        <v>24</v>
      </c>
      <c r="D752" s="2" t="s">
        <v>25</v>
      </c>
      <c r="E752" s="2" t="s">
        <v>26</v>
      </c>
      <c r="F752" s="324" t="s">
        <v>138</v>
      </c>
      <c r="G752" s="2" t="s">
        <v>1</v>
      </c>
      <c r="H752" s="80"/>
      <c r="I752" s="57" t="s">
        <v>121</v>
      </c>
      <c r="J752" s="93" t="s">
        <v>122</v>
      </c>
      <c r="K752" s="59" t="s">
        <v>123</v>
      </c>
      <c r="L752" s="58" t="s">
        <v>30</v>
      </c>
      <c r="M752" s="162" t="s">
        <v>124</v>
      </c>
      <c r="N752" s="23"/>
      <c r="O752" s="27" t="s">
        <v>312</v>
      </c>
      <c r="P752" s="28" t="s">
        <v>140</v>
      </c>
      <c r="Q752" s="28" t="s">
        <v>141</v>
      </c>
      <c r="R752" s="220"/>
      <c r="S752" s="27"/>
      <c r="T752" s="97"/>
      <c r="U752" s="97"/>
      <c r="V752" s="97"/>
      <c r="W752" s="97"/>
      <c r="X752" s="23"/>
      <c r="Y752" s="61" t="s">
        <v>34</v>
      </c>
      <c r="Z752" s="61" t="s">
        <v>35</v>
      </c>
      <c r="AA752" s="61" t="s">
        <v>36</v>
      </c>
      <c r="AB752" s="62" t="s">
        <v>37</v>
      </c>
      <c r="AC752" s="62" t="s">
        <v>38</v>
      </c>
      <c r="AD752" s="63" t="s">
        <v>39</v>
      </c>
      <c r="AE752" s="185"/>
      <c r="AZ752" s="15"/>
    </row>
    <row r="753" spans="1:52" x14ac:dyDescent="0.25">
      <c r="A753" s="165" t="s">
        <v>1466</v>
      </c>
      <c r="B753" s="166" t="s">
        <v>1467</v>
      </c>
      <c r="C753" s="167" t="s">
        <v>145</v>
      </c>
      <c r="D753" s="168" t="s">
        <v>1468</v>
      </c>
      <c r="E753" s="173" t="s">
        <v>1433</v>
      </c>
      <c r="F753" s="325">
        <v>22.78</v>
      </c>
      <c r="G753" s="82"/>
      <c r="H753" s="80"/>
      <c r="I753" s="76">
        <v>0.31</v>
      </c>
      <c r="J753" s="100">
        <v>0</v>
      </c>
      <c r="K753" s="52">
        <v>50</v>
      </c>
      <c r="L753" s="52" t="s">
        <v>148</v>
      </c>
      <c r="M753" s="106">
        <v>1800</v>
      </c>
      <c r="N753" s="80"/>
      <c r="O753" s="32" t="s">
        <v>1079</v>
      </c>
      <c r="P753" s="31">
        <v>20</v>
      </c>
      <c r="Q753" s="31" t="s">
        <v>1462</v>
      </c>
      <c r="R753" s="213"/>
      <c r="S753" s="33"/>
      <c r="T753" s="39"/>
      <c r="U753" s="39"/>
      <c r="V753" s="39"/>
      <c r="W753" s="39"/>
      <c r="Y753" s="64">
        <v>18.600000000000001</v>
      </c>
      <c r="Z753" s="65">
        <v>1.395</v>
      </c>
      <c r="AA753" s="66">
        <v>71.3</v>
      </c>
      <c r="AB753" s="67"/>
      <c r="AC753" s="67"/>
      <c r="AD753" s="68"/>
      <c r="AE753" s="185"/>
    </row>
    <row r="754" spans="1:52" x14ac:dyDescent="0.25">
      <c r="A754" s="169" t="s">
        <v>1469</v>
      </c>
      <c r="B754" s="170" t="s">
        <v>1470</v>
      </c>
      <c r="C754" s="171" t="s">
        <v>145</v>
      </c>
      <c r="D754" s="172" t="s">
        <v>1471</v>
      </c>
      <c r="E754" s="174" t="s">
        <v>1433</v>
      </c>
      <c r="F754" s="326">
        <v>26.1</v>
      </c>
      <c r="G754" s="82"/>
      <c r="H754" s="80"/>
      <c r="I754" s="77">
        <v>0.19</v>
      </c>
      <c r="J754" s="101">
        <v>5</v>
      </c>
      <c r="K754" s="55">
        <v>50</v>
      </c>
      <c r="L754" s="55" t="s">
        <v>148</v>
      </c>
      <c r="M754" s="107">
        <v>1800</v>
      </c>
      <c r="N754" s="80"/>
      <c r="O754" s="37" t="s">
        <v>1090</v>
      </c>
      <c r="P754" s="36">
        <v>25</v>
      </c>
      <c r="Q754" s="36" t="s">
        <v>1462</v>
      </c>
      <c r="R754" s="214"/>
      <c r="S754" s="38"/>
      <c r="T754" s="39"/>
      <c r="U754" s="39"/>
      <c r="V754" s="39"/>
      <c r="W754" s="39"/>
      <c r="Y754" s="69">
        <v>11.4</v>
      </c>
      <c r="Z754" s="70">
        <v>0.85499999999999998</v>
      </c>
      <c r="AA754" s="71">
        <v>43.7</v>
      </c>
      <c r="AB754" s="67"/>
      <c r="AC754" s="67"/>
      <c r="AD754" s="68"/>
      <c r="AE754" s="185"/>
    </row>
    <row r="755" spans="1:52" x14ac:dyDescent="0.25">
      <c r="A755" s="165" t="s">
        <v>1472</v>
      </c>
      <c r="B755" s="166" t="s">
        <v>1473</v>
      </c>
      <c r="C755" s="167" t="s">
        <v>145</v>
      </c>
      <c r="D755" s="168" t="s">
        <v>1474</v>
      </c>
      <c r="E755" s="173" t="s">
        <v>1433</v>
      </c>
      <c r="F755" s="325">
        <v>38.75</v>
      </c>
      <c r="G755" s="82"/>
      <c r="H755" s="80"/>
      <c r="I755" s="196">
        <v>0.27800000000000002</v>
      </c>
      <c r="J755" s="100">
        <v>3</v>
      </c>
      <c r="K755" s="52">
        <v>20</v>
      </c>
      <c r="L755" s="52" t="s">
        <v>148</v>
      </c>
      <c r="M755" s="106">
        <v>720</v>
      </c>
      <c r="N755" s="81"/>
      <c r="O755" s="32" t="s">
        <v>1100</v>
      </c>
      <c r="P755" s="31">
        <v>32</v>
      </c>
      <c r="Q755" s="31" t="s">
        <v>1475</v>
      </c>
      <c r="R755" s="213"/>
      <c r="S755" s="33"/>
      <c r="T755" s="39"/>
      <c r="U755" s="39"/>
      <c r="V755" s="39"/>
      <c r="W755" s="39"/>
      <c r="Y755" s="64">
        <v>16.68</v>
      </c>
      <c r="Z755" s="65">
        <v>1.2510000000000001</v>
      </c>
      <c r="AA755" s="66">
        <v>63.940000000000005</v>
      </c>
      <c r="AB755" s="67"/>
      <c r="AC755" s="67"/>
      <c r="AD755" s="157" t="s">
        <v>62</v>
      </c>
      <c r="AE755" s="185"/>
    </row>
    <row r="756" spans="1:52" x14ac:dyDescent="0.25">
      <c r="C756" t="s">
        <v>210</v>
      </c>
      <c r="D756"/>
      <c r="F756" s="327"/>
      <c r="G756" s="13"/>
      <c r="H756" s="163"/>
      <c r="I756" s="17"/>
      <c r="L756" s="10"/>
      <c r="N756" s="14"/>
      <c r="AE756" s="185"/>
      <c r="AZ756" s="15"/>
    </row>
    <row r="757" spans="1:52" x14ac:dyDescent="0.25">
      <c r="C757" t="s">
        <v>210</v>
      </c>
      <c r="D757"/>
      <c r="F757" s="327"/>
      <c r="G757" s="13"/>
      <c r="H757" s="163"/>
      <c r="I757" s="17"/>
      <c r="L757" s="10"/>
      <c r="AE757" s="185"/>
      <c r="AZ757" s="15"/>
    </row>
    <row r="758" spans="1:52" ht="51" customHeight="1" x14ac:dyDescent="0.25">
      <c r="A758" s="2" t="s">
        <v>22</v>
      </c>
      <c r="B758" s="114" t="s">
        <v>23</v>
      </c>
      <c r="C758" s="2" t="s">
        <v>24</v>
      </c>
      <c r="D758" s="2" t="s">
        <v>25</v>
      </c>
      <c r="E758" s="2" t="s">
        <v>26</v>
      </c>
      <c r="F758" s="324" t="s">
        <v>138</v>
      </c>
      <c r="G758" s="2" t="s">
        <v>1</v>
      </c>
      <c r="H758" s="80"/>
      <c r="I758" s="57" t="s">
        <v>121</v>
      </c>
      <c r="J758" s="93" t="s">
        <v>122</v>
      </c>
      <c r="K758" s="59" t="s">
        <v>123</v>
      </c>
      <c r="L758" s="58" t="s">
        <v>30</v>
      </c>
      <c r="M758" s="162" t="s">
        <v>124</v>
      </c>
      <c r="N758" s="23"/>
      <c r="O758" s="27" t="s">
        <v>312</v>
      </c>
      <c r="P758" s="28" t="s">
        <v>1333</v>
      </c>
      <c r="Q758" s="28" t="s">
        <v>141</v>
      </c>
      <c r="R758" s="220"/>
      <c r="S758" s="27"/>
      <c r="T758" s="97"/>
      <c r="U758" s="97"/>
      <c r="V758" s="97"/>
      <c r="W758" s="97"/>
      <c r="X758" s="23"/>
      <c r="Y758" s="61" t="s">
        <v>34</v>
      </c>
      <c r="Z758" s="61" t="s">
        <v>35</v>
      </c>
      <c r="AA758" s="61" t="s">
        <v>36</v>
      </c>
      <c r="AB758" s="62" t="s">
        <v>37</v>
      </c>
      <c r="AC758" s="62" t="s">
        <v>38</v>
      </c>
      <c r="AD758" s="63" t="s">
        <v>39</v>
      </c>
      <c r="AE758" s="185"/>
      <c r="AZ758" s="15"/>
    </row>
    <row r="759" spans="1:52" x14ac:dyDescent="0.25">
      <c r="A759" s="165" t="s">
        <v>1476</v>
      </c>
      <c r="B759" s="166" t="s">
        <v>1477</v>
      </c>
      <c r="C759" s="167" t="s">
        <v>145</v>
      </c>
      <c r="D759" s="168" t="s">
        <v>1478</v>
      </c>
      <c r="E759" s="173" t="s">
        <v>1433</v>
      </c>
      <c r="F759" s="325">
        <v>29.67</v>
      </c>
      <c r="G759" s="82"/>
      <c r="H759" s="80"/>
      <c r="I759" s="76">
        <v>0.34</v>
      </c>
      <c r="J759" s="100">
        <v>10</v>
      </c>
      <c r="K759" s="52">
        <v>50</v>
      </c>
      <c r="L759" s="52" t="s">
        <v>148</v>
      </c>
      <c r="M759" s="53">
        <v>1800</v>
      </c>
      <c r="N759" s="80"/>
      <c r="O759" s="32" t="s">
        <v>1079</v>
      </c>
      <c r="P759" s="31">
        <v>20</v>
      </c>
      <c r="Q759" s="31" t="s">
        <v>1462</v>
      </c>
      <c r="R759" s="213"/>
      <c r="S759" s="33"/>
      <c r="T759" s="39"/>
      <c r="U759" s="39"/>
      <c r="V759" s="39"/>
      <c r="W759" s="39"/>
      <c r="Y759" s="64">
        <v>22.8</v>
      </c>
      <c r="Z759" s="65">
        <v>1.71</v>
      </c>
      <c r="AA759" s="66">
        <v>87.4</v>
      </c>
      <c r="AB759" s="67"/>
      <c r="AC759" s="67"/>
      <c r="AD759" s="68"/>
      <c r="AE759" s="185"/>
    </row>
    <row r="760" spans="1:52" x14ac:dyDescent="0.25">
      <c r="A760" s="169" t="s">
        <v>1479</v>
      </c>
      <c r="B760" s="170" t="s">
        <v>1480</v>
      </c>
      <c r="C760" s="171" t="s">
        <v>145</v>
      </c>
      <c r="D760" s="172" t="s">
        <v>1481</v>
      </c>
      <c r="E760" s="174" t="s">
        <v>1433</v>
      </c>
      <c r="F760" s="326">
        <v>30.63</v>
      </c>
      <c r="G760" s="82"/>
      <c r="H760" s="80"/>
      <c r="I760" s="77">
        <v>0.34399999999999997</v>
      </c>
      <c r="J760" s="101">
        <v>10</v>
      </c>
      <c r="K760" s="55">
        <v>50</v>
      </c>
      <c r="L760" s="55" t="s">
        <v>148</v>
      </c>
      <c r="M760" s="56">
        <v>1800</v>
      </c>
      <c r="N760" s="80"/>
      <c r="O760" s="37" t="s">
        <v>1090</v>
      </c>
      <c r="P760" s="36">
        <v>25</v>
      </c>
      <c r="Q760" s="36" t="s">
        <v>1462</v>
      </c>
      <c r="R760" s="214"/>
      <c r="S760" s="38"/>
      <c r="T760" s="39"/>
      <c r="U760" s="39"/>
      <c r="V760" s="39"/>
      <c r="W760" s="39"/>
      <c r="Y760" s="69">
        <v>20.759999999999998</v>
      </c>
      <c r="Z760" s="70">
        <v>1.5569999999999999</v>
      </c>
      <c r="AA760" s="71">
        <v>79.58</v>
      </c>
      <c r="AB760" s="67"/>
      <c r="AC760" s="67"/>
      <c r="AD760" s="157" t="s">
        <v>62</v>
      </c>
      <c r="AE760" s="185"/>
    </row>
    <row r="761" spans="1:52" x14ac:dyDescent="0.25">
      <c r="A761" s="165" t="s">
        <v>1482</v>
      </c>
      <c r="B761" s="166" t="s">
        <v>1483</v>
      </c>
      <c r="C761" s="167" t="s">
        <v>145</v>
      </c>
      <c r="D761" s="168" t="s">
        <v>1484</v>
      </c>
      <c r="E761" s="173" t="s">
        <v>1433</v>
      </c>
      <c r="F761" s="325">
        <v>42.15</v>
      </c>
      <c r="G761" s="82"/>
      <c r="H761" s="80"/>
      <c r="I761" s="196">
        <v>0.45600000000000002</v>
      </c>
      <c r="J761" s="100">
        <v>5</v>
      </c>
      <c r="K761" s="52">
        <v>20</v>
      </c>
      <c r="L761" s="52" t="s">
        <v>148</v>
      </c>
      <c r="M761" s="53">
        <v>720</v>
      </c>
      <c r="N761" s="81"/>
      <c r="O761" s="32" t="s">
        <v>1100</v>
      </c>
      <c r="P761" s="31">
        <v>32</v>
      </c>
      <c r="Q761" s="31" t="s">
        <v>1475</v>
      </c>
      <c r="R761" s="213"/>
      <c r="S761" s="33"/>
      <c r="T761" s="39"/>
      <c r="U761" s="39"/>
      <c r="V761" s="39"/>
      <c r="W761" s="39"/>
      <c r="Y761" s="64">
        <v>28.919999999999998</v>
      </c>
      <c r="Z761" s="65">
        <v>2.169</v>
      </c>
      <c r="AA761" s="66">
        <v>110.86</v>
      </c>
      <c r="AB761" s="67"/>
      <c r="AC761" s="67"/>
      <c r="AD761" s="68"/>
      <c r="AE761" s="185"/>
    </row>
    <row r="762" spans="1:52" x14ac:dyDescent="0.25">
      <c r="D762"/>
      <c r="F762" s="327"/>
      <c r="G762" s="13"/>
      <c r="H762" s="163"/>
      <c r="I762" s="17"/>
      <c r="L762" s="10"/>
      <c r="AE762" s="185"/>
      <c r="AZ762" s="15"/>
    </row>
    <row r="763" spans="1:52" x14ac:dyDescent="0.25">
      <c r="D763"/>
      <c r="F763" s="327"/>
      <c r="G763" s="13"/>
      <c r="H763" s="163"/>
      <c r="I763" s="17"/>
      <c r="L763" s="10"/>
      <c r="AE763" s="185"/>
      <c r="AZ763" s="15"/>
    </row>
    <row r="764" spans="1:52" ht="51" customHeight="1" x14ac:dyDescent="0.25">
      <c r="A764" s="2" t="s">
        <v>22</v>
      </c>
      <c r="B764" s="114" t="s">
        <v>23</v>
      </c>
      <c r="C764" s="2" t="s">
        <v>24</v>
      </c>
      <c r="D764" s="2" t="s">
        <v>25</v>
      </c>
      <c r="E764" s="2" t="s">
        <v>26</v>
      </c>
      <c r="F764" s="324" t="s">
        <v>138</v>
      </c>
      <c r="G764" s="275" t="s">
        <v>1</v>
      </c>
      <c r="H764" s="80"/>
      <c r="I764" s="57" t="s">
        <v>121</v>
      </c>
      <c r="J764" s="93" t="s">
        <v>122</v>
      </c>
      <c r="K764" s="59" t="s">
        <v>123</v>
      </c>
      <c r="L764" s="58" t="s">
        <v>30</v>
      </c>
      <c r="M764" s="162" t="s">
        <v>124</v>
      </c>
      <c r="N764" s="23"/>
      <c r="O764" s="27" t="s">
        <v>312</v>
      </c>
      <c r="P764" s="41" t="s">
        <v>140</v>
      </c>
      <c r="Q764" s="28" t="s">
        <v>141</v>
      </c>
      <c r="R764" s="220"/>
      <c r="S764" s="27"/>
      <c r="T764" s="97"/>
      <c r="U764" s="97"/>
      <c r="V764" s="97"/>
      <c r="W764" s="97"/>
      <c r="X764" s="23"/>
      <c r="Y764" s="61" t="s">
        <v>34</v>
      </c>
      <c r="Z764" s="61" t="s">
        <v>35</v>
      </c>
      <c r="AA764" s="61" t="s">
        <v>36</v>
      </c>
      <c r="AB764" s="62" t="s">
        <v>37</v>
      </c>
      <c r="AC764" s="62" t="s">
        <v>38</v>
      </c>
      <c r="AD764" s="63" t="s">
        <v>39</v>
      </c>
      <c r="AE764" s="185"/>
      <c r="AZ764" s="15"/>
    </row>
    <row r="765" spans="1:52" x14ac:dyDescent="0.25">
      <c r="A765" s="165" t="s">
        <v>1459</v>
      </c>
      <c r="B765" s="166" t="s">
        <v>1460</v>
      </c>
      <c r="C765" s="167" t="s">
        <v>145</v>
      </c>
      <c r="D765" s="168" t="s">
        <v>1461</v>
      </c>
      <c r="E765" s="173" t="s">
        <v>1433</v>
      </c>
      <c r="F765" s="325">
        <v>30.13</v>
      </c>
      <c r="G765" s="188"/>
      <c r="H765" s="80"/>
      <c r="I765" s="76">
        <v>0.26900000000000002</v>
      </c>
      <c r="J765" s="100">
        <v>10</v>
      </c>
      <c r="K765" s="52">
        <v>30</v>
      </c>
      <c r="L765" s="52" t="s">
        <v>148</v>
      </c>
      <c r="M765" s="53">
        <v>1080</v>
      </c>
      <c r="N765" s="80"/>
      <c r="O765" s="32" t="s">
        <v>1079</v>
      </c>
      <c r="P765" s="31">
        <v>20</v>
      </c>
      <c r="Q765" s="31" t="s">
        <v>1462</v>
      </c>
      <c r="R765" s="213"/>
      <c r="S765" s="33"/>
      <c r="T765" s="39"/>
      <c r="U765" s="39"/>
      <c r="V765" s="39"/>
      <c r="W765" s="39"/>
      <c r="Y765" s="64">
        <v>18.600000000000001</v>
      </c>
      <c r="Z765" s="65">
        <v>1.395</v>
      </c>
      <c r="AA765" s="66">
        <v>71.3</v>
      </c>
      <c r="AB765" s="67"/>
      <c r="AC765" s="67"/>
      <c r="AD765" s="68"/>
      <c r="AE765" s="185"/>
    </row>
    <row r="766" spans="1:52" x14ac:dyDescent="0.25">
      <c r="A766" s="169" t="s">
        <v>1463</v>
      </c>
      <c r="B766" s="170" t="s">
        <v>1464</v>
      </c>
      <c r="C766" s="171" t="s">
        <v>145</v>
      </c>
      <c r="D766" s="172" t="s">
        <v>1465</v>
      </c>
      <c r="E766" s="174" t="s">
        <v>1433</v>
      </c>
      <c r="F766" s="326">
        <v>30.57</v>
      </c>
      <c r="G766" s="188"/>
      <c r="H766" s="80"/>
      <c r="I766" s="197">
        <v>0.26800000000000002</v>
      </c>
      <c r="J766" s="101">
        <v>10</v>
      </c>
      <c r="K766" s="55">
        <v>30</v>
      </c>
      <c r="L766" s="55" t="s">
        <v>148</v>
      </c>
      <c r="M766" s="56">
        <v>1080</v>
      </c>
      <c r="N766" s="81"/>
      <c r="O766" s="37" t="s">
        <v>1090</v>
      </c>
      <c r="P766" s="36">
        <v>25</v>
      </c>
      <c r="Q766" s="36" t="s">
        <v>1462</v>
      </c>
      <c r="R766" s="214"/>
      <c r="S766" s="38"/>
      <c r="T766" s="39"/>
      <c r="U766" s="39"/>
      <c r="V766" s="39"/>
      <c r="W766" s="39"/>
      <c r="Y766" s="69">
        <v>22.68</v>
      </c>
      <c r="Z766" s="70">
        <v>1.7010000000000001</v>
      </c>
      <c r="AA766" s="71">
        <v>86.94</v>
      </c>
      <c r="AB766" s="67"/>
      <c r="AC766" s="67"/>
      <c r="AD766" s="157" t="s">
        <v>62</v>
      </c>
      <c r="AE766" s="185"/>
    </row>
    <row r="767" spans="1:52" x14ac:dyDescent="0.25">
      <c r="C767" t="s">
        <v>210</v>
      </c>
      <c r="D767"/>
      <c r="F767" s="327"/>
      <c r="G767" s="13"/>
      <c r="I767" s="17"/>
      <c r="L767" s="10"/>
      <c r="N767" s="14"/>
      <c r="AE767" s="185"/>
      <c r="AZ767" s="15"/>
    </row>
    <row r="768" spans="1:52" x14ac:dyDescent="0.25">
      <c r="D768"/>
      <c r="F768" s="327"/>
      <c r="G768" s="13"/>
      <c r="K768" s="18"/>
      <c r="L768" s="18"/>
      <c r="AE768" s="185"/>
    </row>
    <row r="769" spans="1:36" ht="45" x14ac:dyDescent="0.25">
      <c r="A769" s="262" t="s">
        <v>22</v>
      </c>
      <c r="B769" s="262" t="s">
        <v>23</v>
      </c>
      <c r="C769" s="139" t="s">
        <v>24</v>
      </c>
      <c r="D769" s="262" t="s">
        <v>25</v>
      </c>
      <c r="E769" s="262" t="s">
        <v>26</v>
      </c>
      <c r="F769" s="324" t="s">
        <v>138</v>
      </c>
      <c r="G769" s="274" t="s">
        <v>1</v>
      </c>
      <c r="I769" s="57" t="s">
        <v>121</v>
      </c>
      <c r="J769" s="93" t="s">
        <v>122</v>
      </c>
      <c r="K769" s="59" t="s">
        <v>123</v>
      </c>
      <c r="L769" s="58" t="s">
        <v>30</v>
      </c>
      <c r="M769" s="162" t="s">
        <v>124</v>
      </c>
      <c r="O769" s="27" t="s">
        <v>1999</v>
      </c>
      <c r="P769" s="41" t="s">
        <v>2000</v>
      </c>
      <c r="Q769" s="28" t="s">
        <v>2001</v>
      </c>
      <c r="R769" s="28" t="s">
        <v>1355</v>
      </c>
      <c r="S769" s="27" t="s">
        <v>2002</v>
      </c>
      <c r="T769" s="27" t="s">
        <v>2003</v>
      </c>
      <c r="U769" s="97"/>
      <c r="V769" s="97"/>
      <c r="W769" s="97"/>
      <c r="X769" s="9"/>
      <c r="Y769" s="61" t="s">
        <v>34</v>
      </c>
      <c r="Z769" s="61" t="s">
        <v>35</v>
      </c>
      <c r="AA769" s="61" t="s">
        <v>36</v>
      </c>
      <c r="AB769" s="62" t="s">
        <v>37</v>
      </c>
      <c r="AC769" s="62" t="s">
        <v>38</v>
      </c>
      <c r="AD769" s="63" t="s">
        <v>39</v>
      </c>
      <c r="AE769" s="185"/>
    </row>
    <row r="770" spans="1:36" x14ac:dyDescent="0.25">
      <c r="A770" s="263" t="s">
        <v>1985</v>
      </c>
      <c r="B770" s="264">
        <v>8433375071832</v>
      </c>
      <c r="C770" s="265" t="s">
        <v>154</v>
      </c>
      <c r="D770" s="266" t="s">
        <v>1986</v>
      </c>
      <c r="E770" s="267">
        <v>912</v>
      </c>
      <c r="F770" s="325">
        <v>106.04</v>
      </c>
      <c r="G770" s="268"/>
      <c r="H770" s="164"/>
      <c r="I770" s="130" t="s">
        <v>210</v>
      </c>
      <c r="J770" s="30"/>
      <c r="K770" s="31"/>
      <c r="L770" s="31"/>
      <c r="M770" s="45"/>
      <c r="N770" s="80"/>
      <c r="O770" s="32">
        <v>272</v>
      </c>
      <c r="P770" s="31">
        <v>136</v>
      </c>
      <c r="Q770" s="31">
        <v>59</v>
      </c>
      <c r="R770" s="31" t="s">
        <v>2004</v>
      </c>
      <c r="S770" s="29" t="s">
        <v>2005</v>
      </c>
      <c r="T770" s="33">
        <v>236</v>
      </c>
      <c r="U770" s="39"/>
      <c r="V770" s="39"/>
      <c r="W770" s="39"/>
      <c r="X770" s="9"/>
      <c r="Y770" s="64"/>
      <c r="Z770" s="65"/>
      <c r="AA770" s="131"/>
      <c r="AB770" s="67"/>
      <c r="AC770" s="67"/>
      <c r="AD770" s="68"/>
      <c r="AE770" s="185"/>
    </row>
    <row r="771" spans="1:36" x14ac:dyDescent="0.25">
      <c r="A771" s="178" t="s">
        <v>1987</v>
      </c>
      <c r="B771" s="269">
        <v>8433375071849</v>
      </c>
      <c r="C771" s="180" t="s">
        <v>154</v>
      </c>
      <c r="D771" s="270" t="s">
        <v>1988</v>
      </c>
      <c r="E771" s="179">
        <v>912</v>
      </c>
      <c r="F771" s="326">
        <v>106.04</v>
      </c>
      <c r="G771" s="271"/>
      <c r="H771" s="164"/>
      <c r="I771" s="132">
        <v>1.395</v>
      </c>
      <c r="J771" s="35"/>
      <c r="K771" s="36"/>
      <c r="L771" s="36"/>
      <c r="M771" s="46"/>
      <c r="N771" s="80"/>
      <c r="O771" s="37">
        <v>272</v>
      </c>
      <c r="P771" s="36">
        <v>136</v>
      </c>
      <c r="Q771" s="36">
        <v>50</v>
      </c>
      <c r="R771" s="36" t="s">
        <v>2004</v>
      </c>
      <c r="S771" s="34" t="s">
        <v>2005</v>
      </c>
      <c r="T771" s="38">
        <v>236</v>
      </c>
      <c r="U771" s="39"/>
      <c r="V771" s="39"/>
      <c r="W771" s="39"/>
      <c r="X771" s="9"/>
      <c r="Y771" s="69"/>
      <c r="Z771" s="70"/>
      <c r="AA771" s="133"/>
      <c r="AB771" s="67"/>
      <c r="AC771" s="67"/>
      <c r="AD771" s="157"/>
      <c r="AE771" s="185"/>
    </row>
    <row r="772" spans="1:36" x14ac:dyDescent="0.25">
      <c r="A772" s="272" t="s">
        <v>1989</v>
      </c>
      <c r="B772" s="264">
        <v>8433375071856</v>
      </c>
      <c r="C772" s="265" t="s">
        <v>154</v>
      </c>
      <c r="D772" s="266" t="s">
        <v>1990</v>
      </c>
      <c r="E772" s="273">
        <v>912</v>
      </c>
      <c r="F772" s="325">
        <v>123.88416666666666</v>
      </c>
      <c r="G772" s="271"/>
      <c r="H772" s="164"/>
      <c r="I772" s="130">
        <v>2.06</v>
      </c>
      <c r="J772" s="30"/>
      <c r="K772" s="31"/>
      <c r="L772" s="31"/>
      <c r="M772" s="45"/>
      <c r="N772" s="80"/>
      <c r="O772" s="32">
        <v>296</v>
      </c>
      <c r="P772" s="31">
        <v>130</v>
      </c>
      <c r="Q772" s="31">
        <v>57</v>
      </c>
      <c r="R772" s="31" t="s">
        <v>2006</v>
      </c>
      <c r="S772" s="29" t="s">
        <v>2007</v>
      </c>
      <c r="T772" s="33">
        <v>236</v>
      </c>
      <c r="U772" s="39"/>
      <c r="V772" s="39"/>
      <c r="W772" s="39"/>
      <c r="X772" s="9"/>
      <c r="Y772" s="64"/>
      <c r="Z772" s="65"/>
      <c r="AA772" s="131"/>
      <c r="AB772" s="67"/>
      <c r="AC772" s="67"/>
      <c r="AD772" s="68"/>
      <c r="AE772" s="185"/>
    </row>
    <row r="773" spans="1:36" x14ac:dyDescent="0.25">
      <c r="A773" s="178" t="s">
        <v>1991</v>
      </c>
      <c r="B773" s="269">
        <v>8433375071863</v>
      </c>
      <c r="C773" s="180" t="s">
        <v>154</v>
      </c>
      <c r="D773" s="270" t="s">
        <v>1992</v>
      </c>
      <c r="E773" s="179">
        <v>912</v>
      </c>
      <c r="F773" s="326">
        <v>141.22499999999999</v>
      </c>
      <c r="G773" s="271"/>
      <c r="H773" s="164"/>
      <c r="I773" s="132">
        <v>2.3199999999999998</v>
      </c>
      <c r="J773" s="35"/>
      <c r="K773" s="36"/>
      <c r="L773" s="36"/>
      <c r="M773" s="46"/>
      <c r="N773" s="80"/>
      <c r="O773" s="37">
        <v>316</v>
      </c>
      <c r="P773" s="36">
        <v>152</v>
      </c>
      <c r="Q773" s="36">
        <v>60</v>
      </c>
      <c r="R773" s="36" t="s">
        <v>2006</v>
      </c>
      <c r="S773" s="34" t="s">
        <v>2008</v>
      </c>
      <c r="T773" s="38">
        <v>236</v>
      </c>
      <c r="U773" s="39"/>
      <c r="V773" s="39"/>
      <c r="W773" s="39"/>
      <c r="X773" s="9"/>
      <c r="Y773" s="69"/>
      <c r="Z773" s="70"/>
      <c r="AA773" s="133"/>
      <c r="AB773" s="67"/>
      <c r="AC773" s="67"/>
      <c r="AD773" s="157"/>
      <c r="AE773" s="185"/>
    </row>
    <row r="774" spans="1:36" x14ac:dyDescent="0.25">
      <c r="A774" s="272" t="s">
        <v>1993</v>
      </c>
      <c r="B774" s="264">
        <v>8433375071870</v>
      </c>
      <c r="C774" s="265" t="s">
        <v>154</v>
      </c>
      <c r="D774" s="266" t="s">
        <v>1994</v>
      </c>
      <c r="E774" s="273">
        <v>912</v>
      </c>
      <c r="F774" s="325">
        <v>197.6</v>
      </c>
      <c r="G774" s="271"/>
      <c r="H774" s="164"/>
      <c r="I774" s="130">
        <v>2.95</v>
      </c>
      <c r="J774" s="30"/>
      <c r="K774" s="31"/>
      <c r="L774" s="31"/>
      <c r="M774" s="45"/>
      <c r="N774" s="80"/>
      <c r="O774" s="32">
        <v>366</v>
      </c>
      <c r="P774" s="31">
        <v>187</v>
      </c>
      <c r="Q774" s="31">
        <v>65</v>
      </c>
      <c r="R774" s="31" t="s">
        <v>2006</v>
      </c>
      <c r="S774" s="29" t="s">
        <v>2009</v>
      </c>
      <c r="T774" s="33">
        <v>271</v>
      </c>
      <c r="U774" s="39"/>
      <c r="V774" s="39"/>
      <c r="W774" s="39"/>
      <c r="X774" s="9"/>
      <c r="Y774" s="64"/>
      <c r="Z774" s="65"/>
      <c r="AA774" s="131"/>
      <c r="AB774" s="67"/>
      <c r="AC774" s="67"/>
      <c r="AD774" s="68"/>
      <c r="AE774" s="185"/>
    </row>
    <row r="775" spans="1:36" x14ac:dyDescent="0.25">
      <c r="A775" s="178" t="s">
        <v>1995</v>
      </c>
      <c r="B775" s="269">
        <v>8433375071887</v>
      </c>
      <c r="C775" s="180" t="s">
        <v>154</v>
      </c>
      <c r="D775" s="270" t="s">
        <v>1996</v>
      </c>
      <c r="E775" s="179">
        <v>912</v>
      </c>
      <c r="F775" s="326">
        <v>224.0575</v>
      </c>
      <c r="G775" s="271"/>
      <c r="H775" s="164"/>
      <c r="I775" s="132">
        <v>3.78</v>
      </c>
      <c r="J775" s="35"/>
      <c r="K775" s="36"/>
      <c r="L775" s="36"/>
      <c r="M775" s="46"/>
      <c r="N775" s="80"/>
      <c r="O775" s="37">
        <v>388</v>
      </c>
      <c r="P775" s="36">
        <v>214</v>
      </c>
      <c r="Q775" s="36">
        <v>69</v>
      </c>
      <c r="R775" s="36" t="s">
        <v>2010</v>
      </c>
      <c r="S775" s="34" t="s">
        <v>2011</v>
      </c>
      <c r="T775" s="38">
        <v>271</v>
      </c>
      <c r="U775" s="39"/>
      <c r="V775" s="39"/>
      <c r="W775" s="39"/>
      <c r="X775" s="9"/>
      <c r="Y775" s="69"/>
      <c r="Z775" s="70"/>
      <c r="AA775" s="133"/>
      <c r="AB775" s="67"/>
      <c r="AC775" s="67"/>
      <c r="AD775" s="157"/>
      <c r="AE775" s="185"/>
    </row>
    <row r="776" spans="1:36" x14ac:dyDescent="0.25">
      <c r="A776" s="272" t="s">
        <v>1997</v>
      </c>
      <c r="B776" s="264">
        <v>8433375071894</v>
      </c>
      <c r="C776" s="265" t="s">
        <v>154</v>
      </c>
      <c r="D776" s="266" t="s">
        <v>1998</v>
      </c>
      <c r="E776" s="273">
        <v>912</v>
      </c>
      <c r="F776" s="325">
        <v>382.54</v>
      </c>
      <c r="G776" s="271"/>
      <c r="H776" s="164"/>
      <c r="I776" s="130">
        <v>5.62</v>
      </c>
      <c r="J776" s="30"/>
      <c r="K776" s="31"/>
      <c r="L776" s="31"/>
      <c r="M776" s="45"/>
      <c r="N776" s="81"/>
      <c r="O776" s="32">
        <v>451</v>
      </c>
      <c r="P776" s="31">
        <v>270</v>
      </c>
      <c r="Q776" s="31">
        <v>71</v>
      </c>
      <c r="R776" s="31" t="s">
        <v>2010</v>
      </c>
      <c r="S776" s="29" t="s">
        <v>2012</v>
      </c>
      <c r="T776" s="33">
        <v>316</v>
      </c>
      <c r="U776" s="39"/>
      <c r="V776" s="39"/>
      <c r="W776" s="39"/>
      <c r="X776" s="9"/>
      <c r="Y776" s="64"/>
      <c r="Z776" s="65"/>
      <c r="AA776" s="131"/>
      <c r="AB776" s="67"/>
      <c r="AC776" s="67"/>
      <c r="AD776" s="68"/>
      <c r="AE776" s="185"/>
    </row>
    <row r="777" spans="1:36" x14ac:dyDescent="0.25">
      <c r="B777"/>
      <c r="D777" s="16"/>
      <c r="F777" s="327"/>
      <c r="G777"/>
      <c r="H777" s="164"/>
      <c r="I777" s="18"/>
      <c r="J777"/>
      <c r="K777" s="10"/>
      <c r="L777" s="24"/>
      <c r="M777"/>
      <c r="O777" s="104"/>
    </row>
    <row r="778" spans="1:36" x14ac:dyDescent="0.25">
      <c r="F778" s="327"/>
    </row>
    <row r="779" spans="1:36" ht="46.5" customHeight="1" x14ac:dyDescent="0.25">
      <c r="A779" s="139" t="s">
        <v>22</v>
      </c>
      <c r="B779" s="262" t="s">
        <v>23</v>
      </c>
      <c r="C779" s="139" t="s">
        <v>24</v>
      </c>
      <c r="D779" s="262" t="s">
        <v>25</v>
      </c>
      <c r="E779" s="139" t="s">
        <v>26</v>
      </c>
      <c r="F779" s="324" t="s">
        <v>138</v>
      </c>
      <c r="G779" s="274" t="s">
        <v>1</v>
      </c>
      <c r="H779" s="330" t="s">
        <v>210</v>
      </c>
      <c r="I779" s="57" t="s">
        <v>121</v>
      </c>
      <c r="J779" s="93" t="s">
        <v>122</v>
      </c>
      <c r="K779" s="59" t="s">
        <v>123</v>
      </c>
      <c r="L779" s="58" t="s">
        <v>30</v>
      </c>
      <c r="M779" s="162" t="s">
        <v>124</v>
      </c>
      <c r="O779" s="27" t="s">
        <v>312</v>
      </c>
      <c r="P779" s="41" t="s">
        <v>140</v>
      </c>
      <c r="Q779" s="28" t="s">
        <v>141</v>
      </c>
      <c r="R779" s="28"/>
      <c r="S779" s="27"/>
      <c r="V779" s="9"/>
      <c r="W779" s="9"/>
      <c r="Y779" s="61" t="s">
        <v>34</v>
      </c>
      <c r="Z779" s="61" t="s">
        <v>35</v>
      </c>
      <c r="AA779" s="61" t="s">
        <v>36</v>
      </c>
      <c r="AB779" s="62" t="s">
        <v>37</v>
      </c>
      <c r="AC779" s="62" t="s">
        <v>38</v>
      </c>
      <c r="AD779" s="63" t="s">
        <v>39</v>
      </c>
      <c r="AJ779" s="185"/>
    </row>
    <row r="780" spans="1:36" ht="46.5" customHeight="1" x14ac:dyDescent="0.25">
      <c r="A780" s="296" t="s">
        <v>2092</v>
      </c>
      <c r="B780" s="264">
        <v>8433375074901</v>
      </c>
      <c r="C780" s="297" t="s">
        <v>2091</v>
      </c>
      <c r="D780" s="298" t="s">
        <v>2099</v>
      </c>
      <c r="E780" s="267">
        <v>912</v>
      </c>
      <c r="F780" s="325">
        <v>149.64499999999998</v>
      </c>
      <c r="G780" s="268"/>
      <c r="I780" s="130">
        <v>5.7</v>
      </c>
      <c r="J780" s="30"/>
      <c r="K780" s="31">
        <v>1</v>
      </c>
      <c r="L780" s="31" t="s">
        <v>148</v>
      </c>
      <c r="M780" s="45"/>
      <c r="N780" s="288"/>
      <c r="O780" s="32"/>
      <c r="P780" s="31"/>
      <c r="Q780" s="31"/>
      <c r="R780" s="31"/>
      <c r="S780" s="33"/>
      <c r="V780" s="9"/>
      <c r="W780" s="9"/>
      <c r="Y780" s="64"/>
      <c r="Z780" s="65"/>
      <c r="AA780" s="131"/>
      <c r="AB780" s="67"/>
      <c r="AC780" s="67"/>
      <c r="AD780" s="68"/>
      <c r="AJ780" s="185"/>
    </row>
    <row r="781" spans="1:36" ht="46.5" customHeight="1" x14ac:dyDescent="0.25">
      <c r="A781" s="299" t="s">
        <v>2093</v>
      </c>
      <c r="B781" s="269">
        <v>8433375074918</v>
      </c>
      <c r="C781" s="300" t="s">
        <v>2091</v>
      </c>
      <c r="D781" s="301" t="s">
        <v>2100</v>
      </c>
      <c r="E781" s="179">
        <v>912</v>
      </c>
      <c r="F781" s="326">
        <v>161.55013888888888</v>
      </c>
      <c r="G781" s="271"/>
      <c r="I781" s="132">
        <v>6.1</v>
      </c>
      <c r="J781" s="35"/>
      <c r="K781" s="36">
        <v>1</v>
      </c>
      <c r="L781" s="36" t="s">
        <v>148</v>
      </c>
      <c r="M781" s="46"/>
      <c r="N781" s="288"/>
      <c r="O781" s="37"/>
      <c r="P781" s="36"/>
      <c r="Q781" s="36"/>
      <c r="R781" s="36"/>
      <c r="S781" s="38"/>
      <c r="V781" s="9"/>
      <c r="W781" s="9"/>
      <c r="Y781" s="69"/>
      <c r="Z781" s="70"/>
      <c r="AA781" s="133"/>
      <c r="AB781" s="67"/>
      <c r="AC781" s="67"/>
      <c r="AD781" s="157"/>
      <c r="AJ781" s="185"/>
    </row>
    <row r="782" spans="1:36" ht="46.5" customHeight="1" x14ac:dyDescent="0.25">
      <c r="A782" s="296" t="s">
        <v>2094</v>
      </c>
      <c r="B782" s="264">
        <v>8433375074925</v>
      </c>
      <c r="C782" s="297" t="s">
        <v>2091</v>
      </c>
      <c r="D782" s="298" t="s">
        <v>2101</v>
      </c>
      <c r="E782" s="273">
        <v>912</v>
      </c>
      <c r="F782" s="325">
        <v>187.73624999999998</v>
      </c>
      <c r="G782" s="268"/>
      <c r="I782" s="130">
        <v>6.2</v>
      </c>
      <c r="J782" s="30"/>
      <c r="K782" s="31">
        <v>1</v>
      </c>
      <c r="L782" s="31" t="s">
        <v>148</v>
      </c>
      <c r="M782" s="45"/>
      <c r="N782" s="288"/>
      <c r="O782" s="32"/>
      <c r="P782" s="31"/>
      <c r="Q782" s="31"/>
      <c r="R782" s="31"/>
      <c r="S782" s="33"/>
      <c r="V782" s="9"/>
      <c r="W782" s="9"/>
      <c r="Y782" s="64"/>
      <c r="Z782" s="65"/>
      <c r="AA782" s="131"/>
      <c r="AB782" s="67"/>
      <c r="AC782" s="67"/>
      <c r="AD782" s="68"/>
      <c r="AJ782" s="185"/>
    </row>
    <row r="783" spans="1:36" ht="46.5" customHeight="1" x14ac:dyDescent="0.25">
      <c r="A783" s="299" t="s">
        <v>2095</v>
      </c>
      <c r="B783" s="269">
        <v>8433375074932</v>
      </c>
      <c r="C783" s="300" t="s">
        <v>2091</v>
      </c>
      <c r="D783" s="301" t="s">
        <v>2102</v>
      </c>
      <c r="E783" s="179">
        <v>912</v>
      </c>
      <c r="F783" s="326">
        <v>213.93555555555554</v>
      </c>
      <c r="G783" s="271"/>
      <c r="I783" s="132">
        <v>7.5</v>
      </c>
      <c r="J783" s="35"/>
      <c r="K783" s="36">
        <v>1</v>
      </c>
      <c r="L783" s="36" t="s">
        <v>192</v>
      </c>
      <c r="M783" s="46"/>
      <c r="N783" s="288"/>
      <c r="O783" s="37"/>
      <c r="P783" s="36"/>
      <c r="Q783" s="36"/>
      <c r="R783" s="36"/>
      <c r="S783" s="38"/>
      <c r="V783" s="9"/>
      <c r="W783" s="9"/>
      <c r="Y783" s="69"/>
      <c r="Z783" s="70"/>
      <c r="AA783" s="133"/>
      <c r="AB783" s="67"/>
      <c r="AC783" s="67"/>
      <c r="AD783" s="157"/>
      <c r="AJ783" s="185"/>
    </row>
    <row r="784" spans="1:36" ht="46.5" customHeight="1" x14ac:dyDescent="0.25">
      <c r="A784" s="296" t="s">
        <v>2096</v>
      </c>
      <c r="B784" s="264">
        <v>8433375074949</v>
      </c>
      <c r="C784" s="297" t="s">
        <v>2091</v>
      </c>
      <c r="D784" s="298" t="s">
        <v>2103</v>
      </c>
      <c r="E784" s="273">
        <v>912</v>
      </c>
      <c r="F784" s="325">
        <v>333.12201388888883</v>
      </c>
      <c r="G784" s="268"/>
      <c r="I784" s="130">
        <v>9.1999999999999993</v>
      </c>
      <c r="J784" s="30"/>
      <c r="K784" s="31">
        <v>1</v>
      </c>
      <c r="L784" s="31" t="s">
        <v>192</v>
      </c>
      <c r="M784" s="45"/>
      <c r="N784" s="288"/>
      <c r="O784" s="32"/>
      <c r="P784" s="31"/>
      <c r="Q784" s="31"/>
      <c r="R784" s="31"/>
      <c r="S784" s="33"/>
      <c r="V784" s="9"/>
      <c r="W784" s="9"/>
      <c r="Y784" s="64"/>
      <c r="Z784" s="65"/>
      <c r="AA784" s="131"/>
      <c r="AB784" s="67"/>
      <c r="AC784" s="67"/>
      <c r="AD784" s="68"/>
      <c r="AJ784" s="185"/>
    </row>
    <row r="785" spans="1:36" ht="46.5" customHeight="1" x14ac:dyDescent="0.25">
      <c r="A785" s="299" t="s">
        <v>2097</v>
      </c>
      <c r="B785" s="269">
        <v>8433375074956</v>
      </c>
      <c r="C785" s="300" t="s">
        <v>2091</v>
      </c>
      <c r="D785" s="301" t="s">
        <v>2104</v>
      </c>
      <c r="E785" s="179">
        <v>912</v>
      </c>
      <c r="F785" s="326">
        <v>415.09722222222229</v>
      </c>
      <c r="G785" s="271"/>
      <c r="I785" s="132">
        <v>10.6</v>
      </c>
      <c r="J785" s="35"/>
      <c r="K785" s="36">
        <v>1</v>
      </c>
      <c r="L785" s="36" t="s">
        <v>192</v>
      </c>
      <c r="M785" s="46"/>
      <c r="N785" s="288"/>
      <c r="O785" s="37"/>
      <c r="P785" s="36"/>
      <c r="Q785" s="36"/>
      <c r="R785" s="36"/>
      <c r="S785" s="38"/>
      <c r="V785" s="9"/>
      <c r="W785" s="9"/>
      <c r="Y785" s="69"/>
      <c r="Z785" s="70"/>
      <c r="AA785" s="133"/>
      <c r="AB785" s="67"/>
      <c r="AC785" s="67"/>
      <c r="AD785" s="157"/>
      <c r="AJ785" s="185"/>
    </row>
    <row r="786" spans="1:36" ht="46.5" customHeight="1" x14ac:dyDescent="0.25">
      <c r="A786" s="296" t="s">
        <v>2098</v>
      </c>
      <c r="B786" s="264">
        <v>8433375074963</v>
      </c>
      <c r="C786" s="297" t="s">
        <v>2091</v>
      </c>
      <c r="D786" s="298" t="s">
        <v>2105</v>
      </c>
      <c r="E786" s="273">
        <v>912</v>
      </c>
      <c r="F786" s="325">
        <v>743.2326388888888</v>
      </c>
      <c r="G786" s="268"/>
      <c r="I786" s="130">
        <v>14.8</v>
      </c>
      <c r="J786" s="30"/>
      <c r="K786" s="31">
        <v>1</v>
      </c>
      <c r="L786" s="31" t="s">
        <v>192</v>
      </c>
      <c r="M786" s="45"/>
      <c r="N786" s="288"/>
      <c r="O786" s="32"/>
      <c r="P786" s="31"/>
      <c r="Q786" s="31"/>
      <c r="R786" s="31"/>
      <c r="S786" s="33"/>
      <c r="V786" s="9"/>
      <c r="W786" s="9"/>
      <c r="Y786" s="64"/>
      <c r="Z786" s="65"/>
      <c r="AA786" s="131"/>
      <c r="AB786" s="67"/>
      <c r="AC786" s="67"/>
      <c r="AD786" s="68"/>
      <c r="AJ786" s="185"/>
    </row>
    <row r="787" spans="1:36" ht="46.5" customHeight="1" x14ac:dyDescent="0.25">
      <c r="A787" s="299" t="s">
        <v>2108</v>
      </c>
      <c r="B787" s="269">
        <v>8433375074895</v>
      </c>
      <c r="C787" s="300" t="s">
        <v>2091</v>
      </c>
      <c r="D787" s="301" t="s">
        <v>2106</v>
      </c>
      <c r="E787" s="179">
        <v>912</v>
      </c>
      <c r="F787" s="326">
        <v>773.72847222222219</v>
      </c>
      <c r="G787" s="268"/>
      <c r="I787" s="132">
        <v>14.4</v>
      </c>
      <c r="J787" s="35"/>
      <c r="K787" s="36">
        <v>1</v>
      </c>
      <c r="L787" s="36" t="s">
        <v>192</v>
      </c>
      <c r="M787" s="46"/>
      <c r="N787" s="288"/>
      <c r="O787" s="37"/>
      <c r="P787" s="36"/>
      <c r="Q787" s="36"/>
      <c r="R787" s="36"/>
      <c r="S787" s="38"/>
      <c r="V787" s="9"/>
      <c r="W787" s="9"/>
      <c r="Y787" s="69"/>
      <c r="Z787" s="70"/>
      <c r="AA787" s="133"/>
      <c r="AB787" s="67"/>
      <c r="AC787" s="67"/>
      <c r="AD787" s="157"/>
      <c r="AJ787" s="242"/>
    </row>
  </sheetData>
  <mergeCells count="15">
    <mergeCell ref="AD721:AD722"/>
    <mergeCell ref="A8:E8"/>
    <mergeCell ref="AD456:AD457"/>
    <mergeCell ref="P14:Q14"/>
    <mergeCell ref="Y8:AD8"/>
    <mergeCell ref="O8:S8"/>
    <mergeCell ref="P9:S9"/>
    <mergeCell ref="P10:S10"/>
    <mergeCell ref="P11:S11"/>
    <mergeCell ref="P12:S12"/>
    <mergeCell ref="G11:G12"/>
    <mergeCell ref="I8:K8"/>
    <mergeCell ref="I9:K9"/>
    <mergeCell ref="P13:S13"/>
    <mergeCell ref="H82:H83"/>
  </mergeCells>
  <phoneticPr fontId="6" type="noConversion"/>
  <conditionalFormatting sqref="A8 A10">
    <cfRule type="duplicateValues" dxfId="2" priority="6"/>
  </conditionalFormatting>
  <conditionalFormatting sqref="A10 A8 C9:C10">
    <cfRule type="duplicateValues" dxfId="1" priority="4"/>
  </conditionalFormatting>
  <conditionalFormatting sqref="A10 A8">
    <cfRule type="duplicateValues" dxfId="0" priority="10"/>
  </conditionalFormatting>
  <pageMargins left="0.31496062992125984" right="0.19685039370078741" top="0.74803149606299213" bottom="0.74803149606299213" header="0.31496062992125984" footer="0.31496062992125984"/>
  <pageSetup paperSize="9" scale="90" orientation="landscape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CT VERDE mayo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mstaibo</dc:creator>
  <cp:keywords/>
  <dc:description/>
  <cp:lastModifiedBy>Luis Delgado Irigoyen</cp:lastModifiedBy>
  <cp:revision/>
  <dcterms:created xsi:type="dcterms:W3CDTF">2015-11-19T07:26:55Z</dcterms:created>
  <dcterms:modified xsi:type="dcterms:W3CDTF">2026-05-28T07:31:08Z</dcterms:modified>
  <cp:category/>
  <cp:contentStatus/>
</cp:coreProperties>
</file>